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\Documents\"/>
    </mc:Choice>
  </mc:AlternateContent>
  <bookViews>
    <workbookView xWindow="0" yWindow="0" windowWidth="15345" windowHeight="4455" activeTab="3" xr2:uid="{BAAACB6B-754F-4A17-8E9A-562B3DDEC96E}"/>
  </bookViews>
  <sheets>
    <sheet name="Cash" sheetId="5" r:id="rId1"/>
    <sheet name="Bank Account" sheetId="9" r:id="rId2"/>
    <sheet name="Incomes" sheetId="6" r:id="rId3"/>
    <sheet name="Expenses" sheetId="7" r:id="rId4"/>
  </sheets>
  <definedNames>
    <definedName name="_xlnm._FilterDatabase" localSheetId="1" hidden="1">'Bank Account'!$B$1:$H$47</definedName>
    <definedName name="_xlnm._FilterDatabase" localSheetId="0" hidden="1">Cash!$B$1:$H$49</definedName>
    <definedName name="_xlnm.Print_Area" localSheetId="0">Cash!$A$1:$J$49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6" l="1"/>
  <c r="T15" i="6"/>
  <c r="O15" i="6"/>
  <c r="Y15" i="6"/>
  <c r="AD20" i="7" l="1"/>
  <c r="Y20" i="7"/>
  <c r="T20" i="7"/>
  <c r="O20" i="7"/>
  <c r="J20" i="7"/>
  <c r="E20" i="7"/>
  <c r="AD22" i="7" l="1"/>
  <c r="J44" i="5"/>
  <c r="J45" i="5" s="1"/>
  <c r="J46" i="5" s="1"/>
  <c r="J47" i="5" s="1"/>
  <c r="J48" i="5" s="1"/>
  <c r="J3" i="6"/>
  <c r="J15" i="6" l="1"/>
  <c r="Y17" i="6" s="1"/>
  <c r="J3" i="9"/>
  <c r="J4" i="9" s="1"/>
  <c r="J5" i="9" s="1"/>
  <c r="J6" i="9" s="1"/>
  <c r="J7" i="9" s="1"/>
  <c r="J8" i="9" s="1"/>
  <c r="J9" i="9" s="1"/>
  <c r="J10" i="9" l="1"/>
  <c r="J11" i="9" s="1"/>
  <c r="J12" i="9" s="1"/>
  <c r="J13" i="9" s="1"/>
  <c r="J14" i="9" s="1"/>
  <c r="J15" i="9" s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J36" i="9" s="1"/>
  <c r="J37" i="9" s="1"/>
  <c r="J38" i="9" s="1"/>
  <c r="J39" i="9" s="1"/>
  <c r="J40" i="9" s="1"/>
  <c r="J41" i="9" s="1"/>
  <c r="J42" i="9" s="1"/>
  <c r="J43" i="9" s="1"/>
  <c r="J44" i="9" s="1"/>
  <c r="J45" i="9" s="1"/>
  <c r="J46" i="9" s="1"/>
  <c r="J3" i="5" l="1"/>
  <c r="J4" i="5" s="1"/>
  <c r="J5" i="5" s="1"/>
  <c r="J6" i="5" s="1"/>
  <c r="J7" i="5" s="1"/>
  <c r="J8" i="5" s="1"/>
  <c r="J9" i="5" s="1"/>
  <c r="J10" i="5" s="1"/>
  <c r="J11" i="5" s="1"/>
  <c r="J13" i="5" s="1"/>
  <c r="J14" i="5" s="1"/>
  <c r="J15" i="5" s="1"/>
  <c r="J16" i="5" s="1"/>
  <c r="J17" i="5" s="1"/>
  <c r="J18" i="5" s="1"/>
  <c r="J19" i="5" s="1"/>
  <c r="J20" i="5" s="1"/>
  <c r="J21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l="1"/>
  <c r="J40" i="5" s="1"/>
  <c r="J41" i="5" s="1"/>
  <c r="J42" i="5" s="1"/>
</calcChain>
</file>

<file path=xl/sharedStrings.xml><?xml version="1.0" encoding="utf-8"?>
<sst xmlns="http://schemas.openxmlformats.org/spreadsheetml/2006/main" count="402" uniqueCount="196">
  <si>
    <t>Date</t>
  </si>
  <si>
    <t>Description of Transaction</t>
  </si>
  <si>
    <t>Debit</t>
  </si>
  <si>
    <t>Credit</t>
  </si>
  <si>
    <t>Balance</t>
  </si>
  <si>
    <t>Ver</t>
  </si>
  <si>
    <t>Acct Code</t>
  </si>
  <si>
    <t>OPENING BALANCE</t>
  </si>
  <si>
    <t>Reference</t>
  </si>
  <si>
    <t>Miranda Patterson</t>
  </si>
  <si>
    <t>785602</t>
  </si>
  <si>
    <t>Doug Ekberg</t>
  </si>
  <si>
    <t>785603</t>
  </si>
  <si>
    <t>Melissa Hardy</t>
  </si>
  <si>
    <t>785605</t>
  </si>
  <si>
    <t>Amy Baker</t>
  </si>
  <si>
    <t>785606</t>
  </si>
  <si>
    <t>I-Concessions</t>
  </si>
  <si>
    <t>785607</t>
  </si>
  <si>
    <t>Kristin Mikulich</t>
  </si>
  <si>
    <t>785608</t>
  </si>
  <si>
    <t>I-Membership</t>
  </si>
  <si>
    <t>Virginia Pennington</t>
  </si>
  <si>
    <t>785609</t>
  </si>
  <si>
    <t>Jamaica Collins</t>
  </si>
  <si>
    <t>785612</t>
  </si>
  <si>
    <t>Rei Sakamoto-Lester</t>
  </si>
  <si>
    <t>785613</t>
  </si>
  <si>
    <t>Patricia Hardy</t>
  </si>
  <si>
    <t>785615</t>
  </si>
  <si>
    <t>785616</t>
  </si>
  <si>
    <t>785618</t>
  </si>
  <si>
    <t>Fred Turner</t>
  </si>
  <si>
    <t>785619</t>
  </si>
  <si>
    <t>I-Fundraising</t>
  </si>
  <si>
    <t>Garage Sale</t>
  </si>
  <si>
    <t>785620</t>
  </si>
  <si>
    <t>785621</t>
  </si>
  <si>
    <t>785623</t>
  </si>
  <si>
    <t>Arvest Bank</t>
  </si>
  <si>
    <t>785625</t>
  </si>
  <si>
    <t>785626</t>
  </si>
  <si>
    <t>Membership</t>
  </si>
  <si>
    <t>Concessions</t>
  </si>
  <si>
    <t>General Donations</t>
  </si>
  <si>
    <t>Fundraising</t>
  </si>
  <si>
    <t>August Belt Test</t>
  </si>
  <si>
    <t>October Belt Test</t>
  </si>
  <si>
    <t>December Belt Test</t>
  </si>
  <si>
    <t>Merchandising Practices</t>
  </si>
  <si>
    <t>IRS 1023-EZ</t>
  </si>
  <si>
    <t>Jenny Casey</t>
  </si>
  <si>
    <t>Spring Garage Sale (Checks)</t>
  </si>
  <si>
    <t>Spring Garage Sale (Cash)</t>
  </si>
  <si>
    <t>Checks Unlimited</t>
  </si>
  <si>
    <t>UPS Store</t>
  </si>
  <si>
    <t>L Dang (Instructors)</t>
  </si>
  <si>
    <t>USPS LS Rice Road</t>
  </si>
  <si>
    <t>Jason Weltmer</t>
  </si>
  <si>
    <t>Jose Peppers Raffle</t>
  </si>
  <si>
    <t>Jose Peppers FUNdraiser</t>
  </si>
  <si>
    <t>DAV/Red Racks</t>
  </si>
  <si>
    <t>Chipotle</t>
  </si>
  <si>
    <t>C. Pennington (Booster)</t>
  </si>
  <si>
    <t>B. Pennington (Booster)</t>
  </si>
  <si>
    <t>E. Hardy (Booster)</t>
  </si>
  <si>
    <t>Membership Disbursements</t>
  </si>
  <si>
    <t>CJ Patterson</t>
  </si>
  <si>
    <t>R. Ekberg</t>
  </si>
  <si>
    <t>E. Hardy</t>
  </si>
  <si>
    <t>M. Hardy</t>
  </si>
  <si>
    <t>K. Baker</t>
  </si>
  <si>
    <t>K. Mikulich</t>
  </si>
  <si>
    <t>C. Pennington</t>
  </si>
  <si>
    <t>B. Pennington</t>
  </si>
  <si>
    <t>M. Collins</t>
  </si>
  <si>
    <t>M. Collins II</t>
  </si>
  <si>
    <t>C. Collins</t>
  </si>
  <si>
    <t>F. Turner</t>
  </si>
  <si>
    <t>N. Lester</t>
  </si>
  <si>
    <t>C. Casey</t>
  </si>
  <si>
    <t>J. Casey</t>
  </si>
  <si>
    <t>S. Robinson (Instructors)</t>
  </si>
  <si>
    <t>MO Filing Renewal</t>
  </si>
  <si>
    <t>August Concessions</t>
  </si>
  <si>
    <t>A Schweitzer</t>
  </si>
  <si>
    <t>v</t>
  </si>
  <si>
    <t>Doug Ekberg (Food Handler permit)</t>
  </si>
  <si>
    <t>Doug Ekberg (Concessions)</t>
  </si>
  <si>
    <t>AUDITED 9/17/2016</t>
  </si>
  <si>
    <t>AUDITED 12/8/2016</t>
  </si>
  <si>
    <t>D-ToChecking</t>
  </si>
  <si>
    <t>Jamaica Collins (State Filing Fee)</t>
  </si>
  <si>
    <t>Arvest Bank (Garage Sale Prep)</t>
  </si>
  <si>
    <t>785633</t>
  </si>
  <si>
    <t>Valerie Saur (50/50 Raffle Winner)</t>
  </si>
  <si>
    <t>AUDITED 5/4/2017</t>
  </si>
  <si>
    <t>From Cash Balance</t>
  </si>
  <si>
    <t>Garage Sale Income</t>
  </si>
  <si>
    <t>Merchandising Practices Revolving</t>
  </si>
  <si>
    <t>DC-4908</t>
  </si>
  <si>
    <t>E-Organization</t>
  </si>
  <si>
    <t>DC-4924</t>
  </si>
  <si>
    <t>To Cash Balance</t>
  </si>
  <si>
    <t>Garage Sale (Cash)</t>
  </si>
  <si>
    <t>Garage Sale (Checks)</t>
  </si>
  <si>
    <t>Garage Sale Proceeds</t>
  </si>
  <si>
    <t>Garage Sale Proceeds &amp; Membership</t>
  </si>
  <si>
    <t>UPS Store (Copy Card)</t>
  </si>
  <si>
    <t>E-Scholarship</t>
  </si>
  <si>
    <t>Lilian Dang (Instructors' Scholarship)</t>
  </si>
  <si>
    <t>I-Special</t>
  </si>
  <si>
    <t>Board Breaking Class Proceeds</t>
  </si>
  <si>
    <t>Board Breaking Class</t>
  </si>
  <si>
    <t>101</t>
  </si>
  <si>
    <t>USPS (LS Rice Road)</t>
  </si>
  <si>
    <t>102</t>
  </si>
  <si>
    <t>E-Support</t>
  </si>
  <si>
    <t>DC-4916</t>
  </si>
  <si>
    <t>E-Concessions</t>
  </si>
  <si>
    <t>Wal-Mart (Lemonade)</t>
  </si>
  <si>
    <t>Lemonade Concessions</t>
  </si>
  <si>
    <t>Chipotle Event</t>
  </si>
  <si>
    <t>103</t>
  </si>
  <si>
    <t>Melissa Hardy (Snack Packs)</t>
  </si>
  <si>
    <t>104</t>
  </si>
  <si>
    <t>105</t>
  </si>
  <si>
    <t>106</t>
  </si>
  <si>
    <t>Caleb Pennington</t>
  </si>
  <si>
    <t>Caleb Pennington (Boosters' Scholarship)</t>
  </si>
  <si>
    <t>Bethany Pennington (Boosters' Scholarship)</t>
  </si>
  <si>
    <t>Ethan Hardy (Boosters' Scholarship)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</si>
  <si>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</si>
  <si>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</si>
  <si>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</si>
  <si>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</si>
  <si>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</si>
  <si>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</si>
  <si>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</si>
  <si>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</si>
  <si>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</si>
  <si>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</si>
  <si>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</si>
  <si>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</si>
  <si>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</si>
  <si>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</si>
  <si>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</si>
  <si>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</si>
  <si>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</si>
  <si>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E-Disbursement</t>
  </si>
  <si>
    <t>Rosie Ekberg</t>
  </si>
  <si>
    <t>Ethna Hardy</t>
  </si>
  <si>
    <t>Kylan Baker</t>
  </si>
  <si>
    <t>Bethany Pennington</t>
  </si>
  <si>
    <t xml:space="preserve">Michael Collins </t>
  </si>
  <si>
    <t>Michael Collins II</t>
  </si>
  <si>
    <t>Michiah Collins</t>
  </si>
  <si>
    <t>Christian Collins</t>
  </si>
  <si>
    <t>Nikko Lester</t>
  </si>
  <si>
    <t>Caleb Casey</t>
  </si>
  <si>
    <t>Josh Casey</t>
  </si>
  <si>
    <t>Aiden Schwibert</t>
  </si>
  <si>
    <t>124</t>
  </si>
  <si>
    <t>Subin Robinson (Instructors' Scholarship)</t>
  </si>
  <si>
    <t>MO Sec State Filing Renewal</t>
  </si>
  <si>
    <t>Closing Balance FY 2016-2017</t>
  </si>
  <si>
    <t>I-Various</t>
  </si>
  <si>
    <t>Uncashed Check Adjustment</t>
  </si>
  <si>
    <t xml:space="preserve"> </t>
  </si>
  <si>
    <t>AUDITED 8/31/2017</t>
  </si>
  <si>
    <t>Ref #</t>
  </si>
  <si>
    <t>I-Gen Donations</t>
  </si>
  <si>
    <t>Anonymous Donations</t>
  </si>
  <si>
    <t>Special</t>
  </si>
  <si>
    <t>Fall Garage Sale</t>
  </si>
  <si>
    <t>Consignment Sale</t>
  </si>
  <si>
    <t>Jose Peppers FUNdraising</t>
  </si>
  <si>
    <t>Jose Peppers 50/50 Raffle</t>
  </si>
  <si>
    <t>June Belt Test (Lemonade)</t>
  </si>
  <si>
    <t>FY 2016-2017 Income Total:</t>
  </si>
  <si>
    <t>Athlete Support</t>
  </si>
  <si>
    <t>FY 2016-2017 Ending Subtotal:</t>
  </si>
  <si>
    <t>Organizational Supplies</t>
  </si>
  <si>
    <t>General / Legal</t>
  </si>
  <si>
    <t>State Filing Fee (to J. Collins)</t>
  </si>
  <si>
    <t>E-Org Supplies</t>
  </si>
  <si>
    <t>E-General/Legal</t>
  </si>
  <si>
    <t>Org Supplies (to M. Hardy)</t>
  </si>
  <si>
    <t>Concessions (to D. Ekberg)</t>
  </si>
  <si>
    <t>Food Handler Permit (to D. Ekberg)</t>
  </si>
  <si>
    <t>Valerie Saur (50/50 Winner)</t>
  </si>
  <si>
    <t>Snack Packs (to P. Hardy)</t>
  </si>
  <si>
    <t>Snack Packs (to M. Hardy)</t>
  </si>
  <si>
    <t>FY 2016-2017 Expense Total:</t>
  </si>
  <si>
    <t>Scholarships</t>
  </si>
  <si>
    <t>Lemonade (Wal-Mart)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</si>
</sst>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1" fillId="0" borderId="0" xfId="0" applyFont="1"/>
    <xf numFmtId="49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8" fontId="1" fillId="0" borderId="0" xfId="0" applyNumberFormat="1" applyFont="1"/>
    <xf numFmtId="8" fontId="1" fillId="0" borderId="0" xfId="0" applyNumberFormat="1" applyFont="1" applyFill="1"/>
    <xf numFmtId="0" fontId="2" fillId="4" borderId="0" xfId="0" applyFont="1" applyFill="1"/>
    <xf numFmtId="0" fontId="2" fillId="0" borderId="0" xfId="0" applyFont="1"/>
    <xf numFmtId="14" fontId="2" fillId="0" borderId="0" xfId="0" applyNumberFormat="1" applyFont="1" applyAlignment="1">
      <alignment horizontal="left"/>
    </xf>
    <xf numFmtId="8" fontId="2" fillId="0" borderId="0" xfId="0" applyNumberFormat="1" applyFont="1" applyAlignment="1">
      <alignment horizontal="center"/>
    </xf>
    <xf numFmtId="49" fontId="1" fillId="0" borderId="0" xfId="0" applyNumberFormat="1" applyFont="1" applyFill="1"/>
    <xf numFmtId="164" fontId="1" fillId="0" borderId="0" xfId="0" applyNumberFormat="1" applyFont="1" applyFill="1"/>
    <xf numFmtId="0" fontId="1" fillId="0" borderId="0" xfId="0" applyFont="1" applyFill="1"/>
    <xf numFmtId="0" fontId="1" fillId="2" borderId="3" xfId="0" applyFont="1" applyFill="1" applyBorder="1"/>
    <xf numFmtId="49" fontId="1" fillId="2" borderId="1" xfId="0" applyNumberFormat="1" applyFont="1" applyFill="1" applyBorder="1" applyAlignment="1"/>
    <xf numFmtId="8" fontId="0" fillId="2" borderId="2" xfId="0" applyNumberFormat="1" applyFont="1" applyFill="1" applyBorder="1" applyAlignment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/>
    <xf numFmtId="14" fontId="1" fillId="0" borderId="0" xfId="0" applyNumberFormat="1" applyFont="1" applyFill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Font="1"/>
    <xf numFmtId="49" fontId="0" fillId="0" borderId="0" xfId="0" applyNumberFormat="1" applyFont="1"/>
    <xf numFmtId="49" fontId="0" fillId="2" borderId="1" xfId="0" applyNumberFormat="1" applyFont="1" applyFill="1" applyBorder="1" applyAlignment="1">
      <alignment horizontal="center"/>
    </xf>
    <xf numFmtId="8" fontId="0" fillId="0" borderId="0" xfId="0" applyNumberFormat="1" applyFont="1"/>
    <xf numFmtId="0" fontId="1" fillId="2" borderId="0" xfId="0" applyFont="1" applyFill="1" applyBorder="1"/>
    <xf numFmtId="14" fontId="2" fillId="0" borderId="0" xfId="0" applyNumberFormat="1" applyFont="1" applyFill="1" applyAlignment="1">
      <alignment horizontal="left"/>
    </xf>
    <xf numFmtId="0" fontId="2" fillId="0" borderId="0" xfId="0" applyFont="1" applyFill="1"/>
    <xf numFmtId="8" fontId="2" fillId="0" borderId="0" xfId="0" applyNumberFormat="1" applyFont="1" applyFill="1" applyAlignment="1">
      <alignment horizontal="center"/>
    </xf>
    <xf numFmtId="14" fontId="2" fillId="5" borderId="0" xfId="0" applyNumberFormat="1" applyFont="1" applyFill="1" applyAlignment="1">
      <alignment horizontal="left"/>
    </xf>
    <xf numFmtId="0" fontId="2" fillId="5" borderId="0" xfId="0" applyFont="1" applyFill="1"/>
    <xf numFmtId="8" fontId="2" fillId="5" borderId="0" xfId="0" applyNumberFormat="1" applyFont="1" applyFill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8" fontId="1" fillId="2" borderId="1" xfId="0" applyNumberFormat="1" applyFont="1" applyFill="1" applyBorder="1" applyAlignment="1">
      <alignment horizontal="center"/>
    </xf>
    <xf numFmtId="8" fontId="1" fillId="2" borderId="2" xfId="0" applyNumberFormat="1" applyFont="1" applyFill="1" applyBorder="1" applyAlignment="1">
      <alignment horizontal="center"/>
    </xf>
    <xf numFmtId="0" fontId="1" fillId="2" borderId="4" xfId="0" applyFont="1" applyFill="1" applyBorder="1"/>
    <xf numFmtId="49" fontId="1" fillId="2" borderId="5" xfId="0" applyNumberFormat="1" applyFont="1" applyFill="1" applyBorder="1" applyAlignment="1"/>
    <xf numFmtId="8" fontId="0" fillId="2" borderId="6" xfId="0" applyNumberFormat="1" applyFont="1" applyFill="1" applyBorder="1" applyAlignment="1"/>
    <xf numFmtId="0" fontId="3" fillId="3" borderId="0" xfId="0" applyFont="1" applyFill="1"/>
    <xf numFmtId="49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8" fontId="3" fillId="3" borderId="0" xfId="0" applyNumberFormat="1" applyFont="1" applyFill="1" applyAlignment="1">
      <alignment horizontal="center"/>
    </xf>
    <xf numFmtId="0" fontId="3" fillId="0" borderId="0" xfId="0" applyFont="1"/>
    <xf numFmtId="0" fontId="3" fillId="2" borderId="0" xfId="0" applyFont="1" applyFill="1"/>
    <xf numFmtId="8" fontId="3" fillId="0" borderId="0" xfId="0" applyNumberFormat="1" applyFont="1" applyFill="1"/>
    <xf numFmtId="49" fontId="3" fillId="0" borderId="0" xfId="0" applyNumberFormat="1" applyFont="1" applyFill="1"/>
    <xf numFmtId="14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/>
    <xf numFmtId="1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8" fontId="3" fillId="0" borderId="0" xfId="0" applyNumberFormat="1" applyFont="1"/>
    <xf numFmtId="0" fontId="3" fillId="2" borderId="3" xfId="0" applyFont="1" applyFill="1" applyBorder="1"/>
    <xf numFmtId="49" fontId="3" fillId="2" borderId="1" xfId="0" applyNumberFormat="1" applyFont="1" applyFill="1" applyBorder="1" applyAlignment="1"/>
    <xf numFmtId="8" fontId="3" fillId="2" borderId="2" xfId="0" applyNumberFormat="1" applyFont="1" applyFill="1" applyBorder="1" applyAlignment="1"/>
    <xf numFmtId="14" fontId="2" fillId="0" borderId="0" xfId="0" applyNumberFormat="1" applyFont="1" applyAlignment="1"/>
    <xf numFmtId="14" fontId="2" fillId="5" borderId="0" xfId="0" applyNumberFormat="1" applyFont="1" applyFill="1" applyAlignment="1"/>
    <xf numFmtId="8" fontId="2" fillId="0" borderId="0" xfId="0" applyNumberFormat="1" applyFont="1" applyAlignment="1"/>
    <xf numFmtId="0" fontId="4" fillId="5" borderId="0" xfId="0" applyFont="1" applyFill="1"/>
    <xf numFmtId="0" fontId="4" fillId="0" borderId="0" xfId="0" applyFont="1"/>
    <xf numFmtId="14" fontId="4" fillId="0" borderId="0" xfId="0" applyNumberFormat="1" applyFont="1" applyFill="1" applyAlignment="1">
      <alignment horizontal="left"/>
    </xf>
    <xf numFmtId="8" fontId="4" fillId="0" borderId="0" xfId="0" applyNumberFormat="1" applyFont="1" applyFill="1" applyAlignment="1">
      <alignment horizontal="center"/>
    </xf>
    <xf numFmtId="0" fontId="4" fillId="4" borderId="0" xfId="0" applyFont="1" applyFill="1"/>
    <xf numFmtId="0" fontId="4" fillId="0" borderId="0" xfId="0" applyFont="1" applyFill="1"/>
    <xf numFmtId="14" fontId="4" fillId="5" borderId="0" xfId="0" applyNumberFormat="1" applyFont="1" applyFill="1" applyAlignment="1">
      <alignment horizontal="left"/>
    </xf>
    <xf numFmtId="8" fontId="4" fillId="5" borderId="0" xfId="0" applyNumberFormat="1" applyFont="1" applyFill="1" applyAlignment="1">
      <alignment horizontal="center"/>
    </xf>
    <xf numFmtId="14" fontId="4" fillId="5" borderId="0" xfId="0" applyNumberFormat="1" applyFont="1" applyFill="1" applyAlignment="1"/>
    <xf numFmtId="8" fontId="4" fillId="0" borderId="0" xfId="0" applyNumberFormat="1" applyFont="1" applyAlignment="1"/>
    <xf numFmtId="14" fontId="4" fillId="0" borderId="0" xfId="0" applyNumberFormat="1" applyFont="1" applyAlignment="1"/>
    <xf numFmtId="14" fontId="4" fillId="0" borderId="0" xfId="0" applyNumberFormat="1" applyFont="1" applyAlignment="1">
      <alignment horizontal="left"/>
    </xf>
    <xf numFmtId="8" fontId="4" fillId="0" borderId="0" xfId="0" applyNumberFormat="1" applyFont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right"/>
    </xf>
    <xf numFmtId="0" fontId="2" fillId="5" borderId="0" xfId="0" applyFont="1" applyFill="1" applyAlignment="1">
      <alignment horizontal="center"/>
    </xf>
    <xf numFmtId="14" fontId="4" fillId="0" borderId="0" xfId="0" applyNumberFormat="1" applyFont="1" applyAlignment="1">
      <alignment horizontal="right"/>
    </xf>
    <xf numFmtId="0" fontId="4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A2D31-C60F-4D92-948F-C2CBA2C8B42E}">
  <dimension ref="A1:J51"/>
  <sheetViews>
    <sheetView topLeftCell="A16" zoomScaleNormal="100" workbookViewId="0">
      <selection activeCell="E29" sqref="E29"/>
    </sheetView>
  </sheetViews>
  <sheetFormatPr defaultRowHeight="15" x14ac:dyDescent="0.25"/>
  <cols>
    <col min="1" max="1" width="1.7109375" style="2" customWidth="1"/>
    <col min="2" max="2" width="7.42578125" style="3" bestFit="1" customWidth="1"/>
    <col min="3" max="3" width="11.140625" style="23" bestFit="1" customWidth="1"/>
    <col min="4" max="4" width="17.28515625" style="4" bestFit="1" customWidth="1"/>
    <col min="5" max="5" width="34.28515625" style="2" bestFit="1" customWidth="1"/>
    <col min="6" max="6" width="4.140625" style="5" bestFit="1" customWidth="1"/>
    <col min="7" max="8" width="8.5703125" style="6" bestFit="1" customWidth="1"/>
    <col min="9" max="9" width="1.7109375" style="2" customWidth="1"/>
    <col min="10" max="10" width="8.5703125" style="6" bestFit="1" customWidth="1"/>
    <col min="11" max="16384" width="9.140625" style="2"/>
  </cols>
  <sheetData>
    <row r="1" spans="1:10" x14ac:dyDescent="0.25">
      <c r="A1" s="15"/>
      <c r="B1" s="27" t="s">
        <v>170</v>
      </c>
      <c r="C1" s="36" t="s">
        <v>0</v>
      </c>
      <c r="D1" s="37" t="s">
        <v>6</v>
      </c>
      <c r="E1" s="38" t="s">
        <v>1</v>
      </c>
      <c r="F1" s="38" t="s">
        <v>5</v>
      </c>
      <c r="G1" s="39" t="s">
        <v>2</v>
      </c>
      <c r="H1" s="39" t="s">
        <v>3</v>
      </c>
      <c r="I1" s="38"/>
      <c r="J1" s="40" t="s">
        <v>4</v>
      </c>
    </row>
    <row r="2" spans="1:10" x14ac:dyDescent="0.25">
      <c r="A2" s="1"/>
      <c r="B2" s="90" t="s">
        <v>7</v>
      </c>
      <c r="C2" s="90"/>
      <c r="D2" s="90"/>
      <c r="E2" s="90"/>
      <c r="F2" s="90"/>
      <c r="G2" s="90"/>
      <c r="H2" s="90"/>
      <c r="I2" s="1"/>
      <c r="J2" s="7">
        <v>0</v>
      </c>
    </row>
    <row r="3" spans="1:10" x14ac:dyDescent="0.25">
      <c r="A3" s="1"/>
      <c r="B3" s="12">
        <v>785601</v>
      </c>
      <c r="C3" s="22">
        <v>42588</v>
      </c>
      <c r="D3" s="21" t="s">
        <v>21</v>
      </c>
      <c r="E3" s="14" t="s">
        <v>9</v>
      </c>
      <c r="F3" s="19" t="s">
        <v>86</v>
      </c>
      <c r="G3" s="7"/>
      <c r="H3" s="7">
        <v>30</v>
      </c>
      <c r="I3" s="1"/>
      <c r="J3" s="7">
        <f>J2-G3+H3</f>
        <v>30</v>
      </c>
    </row>
    <row r="4" spans="1:10" x14ac:dyDescent="0.25">
      <c r="A4" s="1"/>
      <c r="B4" s="12" t="s">
        <v>10</v>
      </c>
      <c r="C4" s="22">
        <v>42588</v>
      </c>
      <c r="D4" s="21" t="s">
        <v>21</v>
      </c>
      <c r="E4" s="14" t="s">
        <v>11</v>
      </c>
      <c r="F4" s="19" t="s">
        <v>86</v>
      </c>
      <c r="G4" s="7"/>
      <c r="H4" s="7">
        <v>30</v>
      </c>
      <c r="I4" s="1"/>
      <c r="J4" s="7">
        <f t="shared" ref="J4:J42" si="0">J3-G4+H4</f>
        <v>60</v>
      </c>
    </row>
    <row r="5" spans="1:10" x14ac:dyDescent="0.25">
      <c r="A5" s="1"/>
      <c r="B5" s="12" t="s">
        <v>12</v>
      </c>
      <c r="C5" s="22">
        <v>42588</v>
      </c>
      <c r="D5" s="21" t="s">
        <v>21</v>
      </c>
      <c r="E5" s="14" t="s">
        <v>13</v>
      </c>
      <c r="F5" s="19" t="s">
        <v>86</v>
      </c>
      <c r="G5" s="7"/>
      <c r="H5" s="7">
        <v>30</v>
      </c>
      <c r="I5" s="1"/>
      <c r="J5" s="7">
        <f t="shared" si="0"/>
        <v>90</v>
      </c>
    </row>
    <row r="6" spans="1:10" x14ac:dyDescent="0.25">
      <c r="A6" s="1"/>
      <c r="B6" s="12" t="s">
        <v>14</v>
      </c>
      <c r="C6" s="22">
        <v>42595</v>
      </c>
      <c r="D6" s="21" t="s">
        <v>21</v>
      </c>
      <c r="E6" s="14" t="s">
        <v>15</v>
      </c>
      <c r="F6" s="19" t="s">
        <v>86</v>
      </c>
      <c r="G6" s="7"/>
      <c r="H6" s="7">
        <v>30</v>
      </c>
      <c r="I6" s="1"/>
      <c r="J6" s="7">
        <f t="shared" si="0"/>
        <v>120</v>
      </c>
    </row>
    <row r="7" spans="1:10" x14ac:dyDescent="0.25">
      <c r="A7" s="1"/>
      <c r="B7" s="12" t="s">
        <v>16</v>
      </c>
      <c r="C7" s="22">
        <v>42595</v>
      </c>
      <c r="D7" s="13" t="s">
        <v>17</v>
      </c>
      <c r="E7" s="18" t="s">
        <v>46</v>
      </c>
      <c r="F7" s="19" t="s">
        <v>86</v>
      </c>
      <c r="G7" s="7"/>
      <c r="H7" s="7">
        <v>41</v>
      </c>
      <c r="I7" s="1"/>
      <c r="J7" s="7">
        <f t="shared" si="0"/>
        <v>161</v>
      </c>
    </row>
    <row r="8" spans="1:10" x14ac:dyDescent="0.25">
      <c r="A8" s="1"/>
      <c r="B8" s="12"/>
      <c r="C8" s="22">
        <v>42595</v>
      </c>
      <c r="D8" s="21" t="s">
        <v>171</v>
      </c>
      <c r="E8" s="18" t="s">
        <v>172</v>
      </c>
      <c r="F8" s="19" t="s">
        <v>86</v>
      </c>
      <c r="G8" s="7"/>
      <c r="H8" s="7">
        <v>7.75</v>
      </c>
      <c r="I8" s="1"/>
      <c r="J8" s="7">
        <f t="shared" si="0"/>
        <v>168.75</v>
      </c>
    </row>
    <row r="9" spans="1:10" x14ac:dyDescent="0.25">
      <c r="A9" s="1"/>
      <c r="B9" s="12" t="s">
        <v>18</v>
      </c>
      <c r="C9" s="22">
        <v>42605</v>
      </c>
      <c r="D9" s="21" t="s">
        <v>21</v>
      </c>
      <c r="E9" s="14" t="s">
        <v>19</v>
      </c>
      <c r="F9" s="19" t="s">
        <v>86</v>
      </c>
      <c r="G9" s="7"/>
      <c r="H9" s="7">
        <v>30</v>
      </c>
      <c r="I9" s="1"/>
      <c r="J9" s="7">
        <f t="shared" si="0"/>
        <v>198.75</v>
      </c>
    </row>
    <row r="10" spans="1:10" x14ac:dyDescent="0.25">
      <c r="A10" s="1"/>
      <c r="B10" s="12" t="s">
        <v>20</v>
      </c>
      <c r="C10" s="22">
        <v>42620</v>
      </c>
      <c r="D10" s="21" t="s">
        <v>21</v>
      </c>
      <c r="E10" s="14" t="s">
        <v>22</v>
      </c>
      <c r="F10" s="19" t="s">
        <v>86</v>
      </c>
      <c r="G10" s="7"/>
      <c r="H10" s="7">
        <v>30</v>
      </c>
      <c r="I10" s="1"/>
      <c r="J10" s="7">
        <f t="shared" si="0"/>
        <v>228.75</v>
      </c>
    </row>
    <row r="11" spans="1:10" x14ac:dyDescent="0.25">
      <c r="A11" s="1"/>
      <c r="B11" s="12" t="s">
        <v>23</v>
      </c>
      <c r="C11" s="22">
        <v>42623</v>
      </c>
      <c r="D11" s="21" t="s">
        <v>21</v>
      </c>
      <c r="E11" s="14" t="s">
        <v>24</v>
      </c>
      <c r="F11" s="19" t="s">
        <v>86</v>
      </c>
      <c r="G11" s="7"/>
      <c r="H11" s="7">
        <v>30</v>
      </c>
      <c r="I11" s="1"/>
      <c r="J11" s="7">
        <f t="shared" si="0"/>
        <v>258.75</v>
      </c>
    </row>
    <row r="12" spans="1:10" x14ac:dyDescent="0.25">
      <c r="A12" s="15"/>
      <c r="B12" s="88" t="s">
        <v>89</v>
      </c>
      <c r="C12" s="88"/>
      <c r="D12" s="88"/>
      <c r="E12" s="88"/>
      <c r="F12" s="88"/>
      <c r="G12" s="88"/>
      <c r="H12" s="88"/>
      <c r="I12" s="16"/>
      <c r="J12" s="17">
        <v>258.75</v>
      </c>
    </row>
    <row r="13" spans="1:10" x14ac:dyDescent="0.25">
      <c r="A13" s="1"/>
      <c r="B13" s="12" t="s">
        <v>25</v>
      </c>
      <c r="C13" s="22">
        <v>42630</v>
      </c>
      <c r="D13" s="21" t="s">
        <v>21</v>
      </c>
      <c r="E13" s="14" t="s">
        <v>26</v>
      </c>
      <c r="F13" s="20" t="s">
        <v>86</v>
      </c>
      <c r="G13" s="7"/>
      <c r="H13" s="7">
        <v>30</v>
      </c>
      <c r="I13" s="1"/>
      <c r="J13" s="7">
        <f>J11-G13+H13</f>
        <v>288.75</v>
      </c>
    </row>
    <row r="14" spans="1:10" x14ac:dyDescent="0.25">
      <c r="A14" s="1"/>
      <c r="B14" s="12" t="s">
        <v>27</v>
      </c>
      <c r="C14" s="22">
        <v>42644</v>
      </c>
      <c r="D14" s="21" t="s">
        <v>21</v>
      </c>
      <c r="E14" s="14" t="s">
        <v>28</v>
      </c>
      <c r="F14" s="19" t="s">
        <v>86</v>
      </c>
      <c r="G14" s="7"/>
      <c r="H14" s="7">
        <v>10</v>
      </c>
      <c r="I14" s="1"/>
      <c r="J14" s="7">
        <f t="shared" si="0"/>
        <v>298.75</v>
      </c>
    </row>
    <row r="15" spans="1:10" x14ac:dyDescent="0.25">
      <c r="A15" s="1"/>
      <c r="B15" s="12" t="s">
        <v>29</v>
      </c>
      <c r="C15" s="22">
        <v>42651</v>
      </c>
      <c r="D15" s="13" t="s">
        <v>17</v>
      </c>
      <c r="E15" s="18" t="s">
        <v>47</v>
      </c>
      <c r="F15" s="19" t="s">
        <v>86</v>
      </c>
      <c r="G15" s="7"/>
      <c r="H15" s="7">
        <v>59.7</v>
      </c>
      <c r="I15" s="1"/>
      <c r="J15" s="7">
        <f t="shared" si="0"/>
        <v>358.45</v>
      </c>
    </row>
    <row r="16" spans="1:10" x14ac:dyDescent="0.25">
      <c r="A16" s="1"/>
      <c r="B16" s="12" t="s">
        <v>30</v>
      </c>
      <c r="C16" s="22">
        <v>42651</v>
      </c>
      <c r="D16" s="13" t="s">
        <v>17</v>
      </c>
      <c r="E16" s="18" t="s">
        <v>47</v>
      </c>
      <c r="F16" s="19" t="s">
        <v>86</v>
      </c>
      <c r="G16" s="7"/>
      <c r="H16" s="7">
        <v>3.75</v>
      </c>
      <c r="I16" s="1"/>
      <c r="J16" s="7">
        <f t="shared" si="0"/>
        <v>362.2</v>
      </c>
    </row>
    <row r="17" spans="1:10" x14ac:dyDescent="0.25">
      <c r="A17" s="1"/>
      <c r="B17" s="12" t="s">
        <v>31</v>
      </c>
      <c r="C17" s="22">
        <v>42655</v>
      </c>
      <c r="D17" s="21" t="s">
        <v>21</v>
      </c>
      <c r="E17" s="14" t="s">
        <v>32</v>
      </c>
      <c r="F17" s="19" t="s">
        <v>86</v>
      </c>
      <c r="G17" s="7"/>
      <c r="H17" s="7">
        <v>30</v>
      </c>
      <c r="I17" s="1"/>
      <c r="J17" s="7">
        <f t="shared" si="0"/>
        <v>392.2</v>
      </c>
    </row>
    <row r="18" spans="1:10" x14ac:dyDescent="0.25">
      <c r="A18" s="1"/>
      <c r="B18" s="12" t="s">
        <v>33</v>
      </c>
      <c r="C18" s="22">
        <v>42664</v>
      </c>
      <c r="D18" s="13" t="s">
        <v>34</v>
      </c>
      <c r="E18" s="14" t="s">
        <v>35</v>
      </c>
      <c r="F18" s="19" t="s">
        <v>86</v>
      </c>
      <c r="G18" s="7"/>
      <c r="H18" s="7">
        <v>50</v>
      </c>
      <c r="I18" s="1"/>
      <c r="J18" s="7">
        <f t="shared" si="0"/>
        <v>442.2</v>
      </c>
    </row>
    <row r="19" spans="1:10" x14ac:dyDescent="0.25">
      <c r="A19" s="1"/>
      <c r="B19" s="12" t="s">
        <v>36</v>
      </c>
      <c r="C19" s="22">
        <v>42675</v>
      </c>
      <c r="D19" s="21" t="s">
        <v>185</v>
      </c>
      <c r="E19" s="14" t="s">
        <v>13</v>
      </c>
      <c r="F19" s="19" t="s">
        <v>86</v>
      </c>
      <c r="G19" s="7">
        <v>35.21</v>
      </c>
      <c r="H19" s="7"/>
      <c r="I19" s="1"/>
      <c r="J19" s="7">
        <f t="shared" si="0"/>
        <v>406.99</v>
      </c>
    </row>
    <row r="20" spans="1:10" x14ac:dyDescent="0.25">
      <c r="A20" s="1"/>
      <c r="B20" s="89" t="s">
        <v>37</v>
      </c>
      <c r="C20" s="22">
        <v>42675</v>
      </c>
      <c r="D20" s="21" t="s">
        <v>119</v>
      </c>
      <c r="E20" s="18" t="s">
        <v>87</v>
      </c>
      <c r="F20" s="19" t="s">
        <v>86</v>
      </c>
      <c r="G20" s="7">
        <v>24.95</v>
      </c>
      <c r="H20" s="7"/>
      <c r="I20" s="1"/>
      <c r="J20" s="7">
        <f t="shared" si="0"/>
        <v>382.04</v>
      </c>
    </row>
    <row r="21" spans="1:10" x14ac:dyDescent="0.25">
      <c r="A21" s="1"/>
      <c r="B21" s="89"/>
      <c r="C21" s="22">
        <v>42675</v>
      </c>
      <c r="D21" s="21" t="s">
        <v>119</v>
      </c>
      <c r="E21" s="18" t="s">
        <v>88</v>
      </c>
      <c r="F21" s="19" t="s">
        <v>86</v>
      </c>
      <c r="G21" s="7">
        <v>30.1</v>
      </c>
      <c r="H21" s="7"/>
      <c r="I21" s="1"/>
      <c r="J21" s="7">
        <f t="shared" si="0"/>
        <v>351.94</v>
      </c>
    </row>
    <row r="22" spans="1:10" x14ac:dyDescent="0.25">
      <c r="A22" s="15"/>
      <c r="B22" s="88" t="s">
        <v>90</v>
      </c>
      <c r="C22" s="88"/>
      <c r="D22" s="88"/>
      <c r="E22" s="88"/>
      <c r="F22" s="88"/>
      <c r="G22" s="88"/>
      <c r="H22" s="88"/>
      <c r="I22" s="16"/>
      <c r="J22" s="17">
        <v>351.94</v>
      </c>
    </row>
    <row r="23" spans="1:10" x14ac:dyDescent="0.25">
      <c r="A23" s="1"/>
      <c r="B23" s="12" t="s">
        <v>38</v>
      </c>
      <c r="C23" s="22">
        <v>42712</v>
      </c>
      <c r="D23" s="21"/>
      <c r="E23" s="18" t="s">
        <v>39</v>
      </c>
      <c r="F23" s="19" t="s">
        <v>86</v>
      </c>
      <c r="G23" s="7">
        <v>300</v>
      </c>
      <c r="H23" s="7"/>
      <c r="I23" s="1"/>
      <c r="J23" s="7">
        <f>J21-G23+H23</f>
        <v>51.94</v>
      </c>
    </row>
    <row r="24" spans="1:10" x14ac:dyDescent="0.25">
      <c r="A24" s="1"/>
      <c r="B24" s="12" t="s">
        <v>40</v>
      </c>
      <c r="C24" s="22">
        <v>42714</v>
      </c>
      <c r="D24" s="13" t="s">
        <v>17</v>
      </c>
      <c r="E24" s="18" t="s">
        <v>48</v>
      </c>
      <c r="F24" s="19" t="s">
        <v>86</v>
      </c>
      <c r="G24" s="7"/>
      <c r="H24" s="7">
        <v>42</v>
      </c>
      <c r="I24" s="1"/>
      <c r="J24" s="7">
        <f t="shared" si="0"/>
        <v>93.94</v>
      </c>
    </row>
    <row r="25" spans="1:10" x14ac:dyDescent="0.25">
      <c r="A25" s="1"/>
      <c r="B25" s="12" t="s">
        <v>41</v>
      </c>
      <c r="C25" s="22">
        <v>42718</v>
      </c>
      <c r="D25" s="21" t="s">
        <v>186</v>
      </c>
      <c r="E25" s="18" t="s">
        <v>92</v>
      </c>
      <c r="F25" s="19" t="s">
        <v>86</v>
      </c>
      <c r="G25" s="7">
        <v>26.25</v>
      </c>
      <c r="H25" s="7"/>
      <c r="I25" s="1"/>
      <c r="J25" s="7">
        <f t="shared" si="0"/>
        <v>67.69</v>
      </c>
    </row>
    <row r="26" spans="1:10" x14ac:dyDescent="0.25">
      <c r="A26" s="1"/>
      <c r="B26" s="12"/>
      <c r="C26" s="22">
        <v>42734</v>
      </c>
      <c r="D26" s="21" t="s">
        <v>91</v>
      </c>
      <c r="E26" s="18" t="s">
        <v>39</v>
      </c>
      <c r="F26" s="19" t="s">
        <v>86</v>
      </c>
      <c r="G26" s="7">
        <v>47.69</v>
      </c>
      <c r="H26" s="7"/>
      <c r="I26" s="1"/>
      <c r="J26" s="7">
        <f t="shared" si="0"/>
        <v>20</v>
      </c>
    </row>
    <row r="27" spans="1:10" x14ac:dyDescent="0.25">
      <c r="A27" s="1"/>
      <c r="C27" s="23">
        <v>42807</v>
      </c>
      <c r="E27" s="18" t="s">
        <v>93</v>
      </c>
      <c r="F27" s="24" t="s">
        <v>86</v>
      </c>
      <c r="H27" s="6">
        <v>30</v>
      </c>
      <c r="I27" s="1"/>
      <c r="J27" s="7">
        <f t="shared" si="0"/>
        <v>50</v>
      </c>
    </row>
    <row r="28" spans="1:10" x14ac:dyDescent="0.25">
      <c r="A28" s="1"/>
      <c r="C28" s="23">
        <v>42811</v>
      </c>
      <c r="D28" s="21" t="s">
        <v>21</v>
      </c>
      <c r="E28" s="18" t="s">
        <v>51</v>
      </c>
      <c r="F28" s="24" t="s">
        <v>86</v>
      </c>
      <c r="H28" s="6">
        <v>30</v>
      </c>
      <c r="I28" s="1"/>
      <c r="J28" s="7">
        <f t="shared" si="0"/>
        <v>80</v>
      </c>
    </row>
    <row r="29" spans="1:10" x14ac:dyDescent="0.25">
      <c r="A29" s="1"/>
      <c r="C29" s="23">
        <v>42812</v>
      </c>
      <c r="D29" s="25" t="s">
        <v>34</v>
      </c>
      <c r="E29" s="18" t="s">
        <v>104</v>
      </c>
      <c r="F29" s="24" t="s">
        <v>86</v>
      </c>
      <c r="G29" s="2"/>
      <c r="H29" s="28">
        <v>104</v>
      </c>
      <c r="I29" s="1"/>
      <c r="J29" s="7">
        <f t="shared" si="0"/>
        <v>184</v>
      </c>
    </row>
    <row r="30" spans="1:10" x14ac:dyDescent="0.25">
      <c r="A30" s="1"/>
      <c r="C30" s="23">
        <v>42812</v>
      </c>
      <c r="D30" s="25" t="s">
        <v>34</v>
      </c>
      <c r="E30" s="18" t="s">
        <v>105</v>
      </c>
      <c r="F30" s="24" t="s">
        <v>86</v>
      </c>
      <c r="H30" s="6">
        <v>249.46</v>
      </c>
      <c r="I30" s="1"/>
      <c r="J30" s="7">
        <f t="shared" si="0"/>
        <v>433.46000000000004</v>
      </c>
    </row>
    <row r="31" spans="1:10" x14ac:dyDescent="0.25">
      <c r="A31" s="1"/>
      <c r="C31" s="23">
        <v>42814</v>
      </c>
      <c r="D31" s="25" t="s">
        <v>91</v>
      </c>
      <c r="E31" s="18" t="s">
        <v>107</v>
      </c>
      <c r="F31" s="24" t="s">
        <v>86</v>
      </c>
      <c r="G31" s="6">
        <v>279.45999999999998</v>
      </c>
      <c r="I31" s="1"/>
      <c r="J31" s="7">
        <f t="shared" si="0"/>
        <v>154.00000000000006</v>
      </c>
    </row>
    <row r="32" spans="1:10" x14ac:dyDescent="0.25">
      <c r="A32" s="1"/>
      <c r="C32" s="23">
        <v>42822</v>
      </c>
      <c r="D32" s="25" t="s">
        <v>91</v>
      </c>
      <c r="E32" s="18" t="s">
        <v>106</v>
      </c>
      <c r="F32" s="24" t="s">
        <v>86</v>
      </c>
      <c r="G32" s="6">
        <v>134</v>
      </c>
      <c r="I32" s="1"/>
      <c r="J32" s="7">
        <f t="shared" si="0"/>
        <v>20.000000000000057</v>
      </c>
    </row>
    <row r="33" spans="1:10" x14ac:dyDescent="0.25">
      <c r="A33" s="1"/>
      <c r="C33" s="23">
        <v>42837</v>
      </c>
      <c r="D33" s="25" t="s">
        <v>111</v>
      </c>
      <c r="E33" s="18" t="s">
        <v>112</v>
      </c>
      <c r="F33" s="24" t="s">
        <v>86</v>
      </c>
      <c r="H33" s="6">
        <v>180</v>
      </c>
      <c r="I33" s="1"/>
      <c r="J33" s="7">
        <f t="shared" si="0"/>
        <v>200.00000000000006</v>
      </c>
    </row>
    <row r="34" spans="1:10" x14ac:dyDescent="0.25">
      <c r="A34" s="1"/>
      <c r="C34" s="23">
        <v>42837</v>
      </c>
      <c r="D34" s="25"/>
      <c r="E34" s="18" t="s">
        <v>39</v>
      </c>
      <c r="F34" s="24" t="s">
        <v>86</v>
      </c>
      <c r="G34" s="6">
        <v>180</v>
      </c>
      <c r="I34" s="1"/>
      <c r="J34" s="7">
        <f t="shared" si="0"/>
        <v>20.000000000000057</v>
      </c>
    </row>
    <row r="35" spans="1:10" x14ac:dyDescent="0.25">
      <c r="A35" s="1"/>
      <c r="C35" s="23">
        <v>42840</v>
      </c>
      <c r="D35" s="25" t="s">
        <v>34</v>
      </c>
      <c r="E35" s="18" t="s">
        <v>175</v>
      </c>
      <c r="F35" s="24" t="s">
        <v>86</v>
      </c>
      <c r="H35" s="6">
        <v>40</v>
      </c>
      <c r="I35" s="1"/>
      <c r="J35" s="7">
        <f t="shared" si="0"/>
        <v>60.000000000000057</v>
      </c>
    </row>
    <row r="36" spans="1:10" x14ac:dyDescent="0.25">
      <c r="A36" s="1"/>
      <c r="C36" s="23">
        <v>42842</v>
      </c>
      <c r="D36" s="21" t="s">
        <v>21</v>
      </c>
      <c r="E36" s="18" t="s">
        <v>58</v>
      </c>
      <c r="F36" s="24" t="s">
        <v>86</v>
      </c>
      <c r="H36" s="6">
        <v>30</v>
      </c>
      <c r="I36" s="1"/>
      <c r="J36" s="7">
        <f t="shared" si="0"/>
        <v>90.000000000000057</v>
      </c>
    </row>
    <row r="37" spans="1:10" x14ac:dyDescent="0.25">
      <c r="A37" s="1"/>
      <c r="C37" s="23">
        <v>42842</v>
      </c>
      <c r="D37" s="25"/>
      <c r="E37" s="18" t="s">
        <v>39</v>
      </c>
      <c r="F37" s="24" t="s">
        <v>86</v>
      </c>
      <c r="G37" s="6">
        <v>70</v>
      </c>
      <c r="I37" s="1"/>
      <c r="J37" s="7">
        <f t="shared" si="0"/>
        <v>20.000000000000057</v>
      </c>
    </row>
    <row r="38" spans="1:10" x14ac:dyDescent="0.25">
      <c r="A38" s="1"/>
      <c r="B38" s="26" t="s">
        <v>94</v>
      </c>
      <c r="C38" s="23">
        <v>42849</v>
      </c>
      <c r="D38" s="25" t="s">
        <v>34</v>
      </c>
      <c r="E38" s="18" t="s">
        <v>59</v>
      </c>
      <c r="F38" s="24" t="s">
        <v>86</v>
      </c>
      <c r="H38" s="6">
        <v>138.38</v>
      </c>
      <c r="I38" s="1"/>
      <c r="J38" s="7">
        <f t="shared" si="0"/>
        <v>158.38000000000005</v>
      </c>
    </row>
    <row r="39" spans="1:10" x14ac:dyDescent="0.25">
      <c r="A39" s="1"/>
      <c r="B39" s="26"/>
      <c r="C39" s="23">
        <v>42849</v>
      </c>
      <c r="D39" s="25" t="s">
        <v>34</v>
      </c>
      <c r="E39" s="18" t="s">
        <v>176</v>
      </c>
      <c r="F39" s="24" t="s">
        <v>86</v>
      </c>
      <c r="H39" s="6">
        <v>100.9</v>
      </c>
      <c r="I39" s="1"/>
      <c r="J39" s="7">
        <f t="shared" si="0"/>
        <v>259.28000000000009</v>
      </c>
    </row>
    <row r="40" spans="1:10" x14ac:dyDescent="0.25">
      <c r="A40" s="1"/>
      <c r="C40" s="23">
        <v>42851</v>
      </c>
      <c r="D40" s="25" t="s">
        <v>186</v>
      </c>
      <c r="E40" s="18" t="s">
        <v>95</v>
      </c>
      <c r="F40" s="24" t="s">
        <v>86</v>
      </c>
      <c r="G40" s="6">
        <v>25.5</v>
      </c>
      <c r="I40" s="1"/>
      <c r="J40" s="7">
        <f t="shared" si="0"/>
        <v>233.78000000000009</v>
      </c>
    </row>
    <row r="41" spans="1:10" x14ac:dyDescent="0.25">
      <c r="A41" s="1"/>
      <c r="C41" s="23">
        <v>42852</v>
      </c>
      <c r="D41" s="25"/>
      <c r="E41" s="18" t="s">
        <v>39</v>
      </c>
      <c r="F41" s="24" t="s">
        <v>86</v>
      </c>
      <c r="G41" s="6">
        <v>112.88</v>
      </c>
      <c r="I41" s="1"/>
      <c r="J41" s="7">
        <f t="shared" si="0"/>
        <v>120.90000000000009</v>
      </c>
    </row>
    <row r="42" spans="1:10" x14ac:dyDescent="0.25">
      <c r="A42" s="1"/>
      <c r="C42" s="23">
        <v>42863</v>
      </c>
      <c r="D42" s="25"/>
      <c r="E42" s="18" t="s">
        <v>39</v>
      </c>
      <c r="F42" s="24" t="s">
        <v>86</v>
      </c>
      <c r="G42" s="6">
        <v>100.9</v>
      </c>
      <c r="I42" s="1"/>
      <c r="J42" s="7">
        <f t="shared" si="0"/>
        <v>20.000000000000085</v>
      </c>
    </row>
    <row r="43" spans="1:10" x14ac:dyDescent="0.25">
      <c r="A43" s="15"/>
      <c r="B43" s="88" t="s">
        <v>96</v>
      </c>
      <c r="C43" s="88"/>
      <c r="D43" s="88"/>
      <c r="E43" s="88"/>
      <c r="F43" s="88"/>
      <c r="G43" s="88"/>
      <c r="H43" s="88"/>
      <c r="I43" s="16"/>
      <c r="J43" s="17">
        <v>20</v>
      </c>
    </row>
    <row r="44" spans="1:10" x14ac:dyDescent="0.25">
      <c r="A44" s="29"/>
      <c r="C44" s="23">
        <v>42896</v>
      </c>
      <c r="D44" s="25" t="s">
        <v>34</v>
      </c>
      <c r="E44" s="18" t="s">
        <v>61</v>
      </c>
      <c r="F44" s="24" t="s">
        <v>86</v>
      </c>
      <c r="H44" s="6">
        <v>305.73</v>
      </c>
      <c r="I44" s="1"/>
      <c r="J44" s="7">
        <f>J43-G44+H44</f>
        <v>325.73</v>
      </c>
    </row>
    <row r="45" spans="1:10" x14ac:dyDescent="0.25">
      <c r="A45" s="29"/>
      <c r="C45" s="23">
        <v>42896</v>
      </c>
      <c r="D45" s="25"/>
      <c r="E45" s="18" t="s">
        <v>39</v>
      </c>
      <c r="F45" s="24" t="s">
        <v>86</v>
      </c>
      <c r="G45" s="6">
        <v>305.73</v>
      </c>
      <c r="I45" s="1"/>
      <c r="J45" s="7">
        <f t="shared" ref="J45:J48" si="1">J44-G45+H45</f>
        <v>20</v>
      </c>
    </row>
    <row r="46" spans="1:10" x14ac:dyDescent="0.25">
      <c r="A46" s="1"/>
      <c r="C46" s="23">
        <v>42896</v>
      </c>
      <c r="D46" s="25" t="s">
        <v>34</v>
      </c>
      <c r="E46" s="18" t="s">
        <v>121</v>
      </c>
      <c r="F46" s="24" t="s">
        <v>86</v>
      </c>
      <c r="H46" s="6">
        <v>62</v>
      </c>
      <c r="I46" s="1"/>
      <c r="J46" s="7">
        <f t="shared" si="1"/>
        <v>82</v>
      </c>
    </row>
    <row r="47" spans="1:10" x14ac:dyDescent="0.25">
      <c r="A47" s="1"/>
      <c r="C47" s="23">
        <v>42913</v>
      </c>
      <c r="D47" s="25" t="s">
        <v>34</v>
      </c>
      <c r="E47" s="18" t="s">
        <v>122</v>
      </c>
      <c r="F47" s="24" t="s">
        <v>86</v>
      </c>
      <c r="H47" s="6">
        <v>45.9</v>
      </c>
      <c r="I47" s="1"/>
      <c r="J47" s="7">
        <f t="shared" si="1"/>
        <v>127.9</v>
      </c>
    </row>
    <row r="48" spans="1:10" x14ac:dyDescent="0.25">
      <c r="A48" s="1"/>
      <c r="C48" s="23">
        <v>42943</v>
      </c>
      <c r="D48" s="25"/>
      <c r="E48" s="18" t="s">
        <v>39</v>
      </c>
      <c r="F48" s="24" t="s">
        <v>86</v>
      </c>
      <c r="G48" s="6">
        <v>107.9</v>
      </c>
      <c r="I48" s="1"/>
      <c r="J48" s="7">
        <f t="shared" si="1"/>
        <v>20</v>
      </c>
    </row>
    <row r="49" spans="1:10" x14ac:dyDescent="0.25">
      <c r="A49" s="41"/>
      <c r="B49" s="87" t="s">
        <v>169</v>
      </c>
      <c r="C49" s="87"/>
      <c r="D49" s="87"/>
      <c r="E49" s="87"/>
      <c r="F49" s="87"/>
      <c r="G49" s="87"/>
      <c r="H49" s="87"/>
      <c r="I49" s="42"/>
      <c r="J49" s="43">
        <v>20</v>
      </c>
    </row>
    <row r="50" spans="1:10" x14ac:dyDescent="0.25">
      <c r="J50" s="7"/>
    </row>
    <row r="51" spans="1:10" x14ac:dyDescent="0.25">
      <c r="J51" s="7"/>
    </row>
  </sheetData>
  <mergeCells count="6">
    <mergeCell ref="B49:H49"/>
    <mergeCell ref="B12:H12"/>
    <mergeCell ref="B20:B21"/>
    <mergeCell ref="B22:H22"/>
    <mergeCell ref="B2:H2"/>
    <mergeCell ref="B43:H4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23007-F343-4112-AA12-B0F9082DF377}">
  <dimension ref="A1:L47"/>
  <sheetViews>
    <sheetView workbookViewId="0">
      <selection activeCell="E23" sqref="E23"/>
    </sheetView>
  </sheetViews>
  <sheetFormatPr defaultRowHeight="15" x14ac:dyDescent="0.25"/>
  <cols>
    <col min="1" max="1" width="1.7109375" style="50" customWidth="1"/>
    <col min="2" max="2" width="10.7109375" style="63" bestFit="1" customWidth="1"/>
    <col min="3" max="3" width="10.7109375" style="64" customWidth="1"/>
    <col min="4" max="4" width="17.28515625" style="65" bestFit="1" customWidth="1"/>
    <col min="5" max="5" width="40.5703125" style="50" bestFit="1" customWidth="1"/>
    <col min="6" max="6" width="4.140625" style="66" bestFit="1" customWidth="1"/>
    <col min="7" max="8" width="10.7109375" style="67" customWidth="1"/>
    <col min="9" max="9" width="1.7109375" style="50" customWidth="1"/>
    <col min="10" max="10" width="10.7109375" style="67" customWidth="1"/>
    <col min="11" max="16384" width="9.140625" style="50"/>
  </cols>
  <sheetData>
    <row r="1" spans="1:12" x14ac:dyDescent="0.25">
      <c r="A1" s="44"/>
      <c r="B1" s="45" t="s">
        <v>8</v>
      </c>
      <c r="C1" s="46" t="s">
        <v>0</v>
      </c>
      <c r="D1" s="47" t="s">
        <v>6</v>
      </c>
      <c r="E1" s="48" t="s">
        <v>1</v>
      </c>
      <c r="F1" s="48" t="s">
        <v>5</v>
      </c>
      <c r="G1" s="49" t="s">
        <v>2</v>
      </c>
      <c r="H1" s="49" t="s">
        <v>3</v>
      </c>
      <c r="I1" s="48"/>
      <c r="J1" s="49" t="s">
        <v>4</v>
      </c>
    </row>
    <row r="2" spans="1:12" x14ac:dyDescent="0.25">
      <c r="A2" s="51"/>
      <c r="B2" s="91" t="s">
        <v>7</v>
      </c>
      <c r="C2" s="91"/>
      <c r="D2" s="91"/>
      <c r="E2" s="91"/>
      <c r="F2" s="91"/>
      <c r="G2" s="91"/>
      <c r="H2" s="91"/>
      <c r="I2" s="51"/>
      <c r="J2" s="52">
        <v>0</v>
      </c>
    </row>
    <row r="3" spans="1:12" x14ac:dyDescent="0.25">
      <c r="A3" s="51"/>
      <c r="B3" s="53" t="s">
        <v>38</v>
      </c>
      <c r="C3" s="54">
        <v>42712</v>
      </c>
      <c r="D3" s="55"/>
      <c r="E3" s="56" t="s">
        <v>97</v>
      </c>
      <c r="F3" s="57" t="s">
        <v>86</v>
      </c>
      <c r="G3" s="52"/>
      <c r="H3" s="52">
        <v>300</v>
      </c>
      <c r="I3" s="51"/>
      <c r="J3" s="52">
        <f>J2+G3+H3</f>
        <v>300</v>
      </c>
    </row>
    <row r="4" spans="1:12" x14ac:dyDescent="0.25">
      <c r="A4" s="51"/>
      <c r="B4" s="53"/>
      <c r="C4" s="54">
        <v>42734</v>
      </c>
      <c r="D4" s="55"/>
      <c r="E4" s="56" t="s">
        <v>97</v>
      </c>
      <c r="F4" s="57" t="s">
        <v>86</v>
      </c>
      <c r="G4" s="52"/>
      <c r="H4" s="52">
        <v>47.69</v>
      </c>
      <c r="I4" s="51"/>
      <c r="J4" s="52">
        <f t="shared" ref="J4:J46" si="0">J3+G4+H4</f>
        <v>347.69</v>
      </c>
    </row>
    <row r="5" spans="1:12" x14ac:dyDescent="0.25">
      <c r="A5" s="51"/>
      <c r="B5" s="53"/>
      <c r="C5" s="54">
        <v>42745</v>
      </c>
      <c r="D5" s="55" t="s">
        <v>34</v>
      </c>
      <c r="E5" s="56" t="s">
        <v>98</v>
      </c>
      <c r="F5" s="57" t="s">
        <v>86</v>
      </c>
      <c r="G5" s="52"/>
      <c r="H5" s="52">
        <v>40</v>
      </c>
      <c r="I5" s="51"/>
      <c r="J5" s="52">
        <f t="shared" si="0"/>
        <v>387.69</v>
      </c>
    </row>
    <row r="6" spans="1:12" x14ac:dyDescent="0.25">
      <c r="A6" s="51"/>
      <c r="B6" s="53"/>
      <c r="C6" s="54">
        <v>42766</v>
      </c>
      <c r="D6" s="55" t="s">
        <v>101</v>
      </c>
      <c r="E6" s="56" t="s">
        <v>99</v>
      </c>
      <c r="F6" s="57" t="s">
        <v>86</v>
      </c>
      <c r="G6" s="52">
        <v>-15</v>
      </c>
      <c r="H6" s="52"/>
      <c r="I6" s="51"/>
      <c r="J6" s="52">
        <f t="shared" si="0"/>
        <v>372.69</v>
      </c>
      <c r="L6" s="50" t="s">
        <v>168</v>
      </c>
    </row>
    <row r="7" spans="1:12" x14ac:dyDescent="0.25">
      <c r="A7" s="51"/>
      <c r="B7" s="53" t="s">
        <v>100</v>
      </c>
      <c r="C7" s="54">
        <v>42766</v>
      </c>
      <c r="D7" s="55" t="s">
        <v>101</v>
      </c>
      <c r="E7" s="56" t="s">
        <v>50</v>
      </c>
      <c r="F7" s="57" t="s">
        <v>86</v>
      </c>
      <c r="G7" s="52">
        <v>-275</v>
      </c>
      <c r="H7" s="52"/>
      <c r="I7" s="51"/>
      <c r="J7" s="52">
        <f t="shared" si="0"/>
        <v>97.69</v>
      </c>
    </row>
    <row r="8" spans="1:12" x14ac:dyDescent="0.25">
      <c r="A8" s="51"/>
      <c r="B8" s="53" t="s">
        <v>102</v>
      </c>
      <c r="C8" s="54">
        <v>42807</v>
      </c>
      <c r="D8" s="55"/>
      <c r="E8" s="56" t="s">
        <v>103</v>
      </c>
      <c r="F8" s="57" t="s">
        <v>86</v>
      </c>
      <c r="G8" s="52">
        <v>-30</v>
      </c>
      <c r="H8" s="52"/>
      <c r="I8" s="51"/>
      <c r="J8" s="52">
        <f t="shared" si="0"/>
        <v>67.69</v>
      </c>
    </row>
    <row r="9" spans="1:12" x14ac:dyDescent="0.25">
      <c r="A9" s="51"/>
      <c r="B9" s="58"/>
      <c r="C9" s="59">
        <v>42814</v>
      </c>
      <c r="D9" s="55"/>
      <c r="E9" s="56" t="s">
        <v>97</v>
      </c>
      <c r="F9" s="57" t="s">
        <v>86</v>
      </c>
      <c r="G9" s="52"/>
      <c r="H9" s="52">
        <v>279.45999999999998</v>
      </c>
      <c r="I9" s="51"/>
      <c r="J9" s="52">
        <f t="shared" si="0"/>
        <v>347.15</v>
      </c>
    </row>
    <row r="10" spans="1:12" x14ac:dyDescent="0.25">
      <c r="A10" s="51"/>
      <c r="B10" s="53"/>
      <c r="C10" s="54">
        <v>42822</v>
      </c>
      <c r="D10" s="55"/>
      <c r="E10" s="56" t="s">
        <v>97</v>
      </c>
      <c r="F10" s="57" t="s">
        <v>86</v>
      </c>
      <c r="G10" s="52"/>
      <c r="H10" s="52">
        <v>134</v>
      </c>
      <c r="I10" s="51"/>
      <c r="J10" s="52">
        <f t="shared" si="0"/>
        <v>481.15</v>
      </c>
    </row>
    <row r="11" spans="1:12" x14ac:dyDescent="0.25">
      <c r="A11" s="51"/>
      <c r="B11" s="53" t="s">
        <v>102</v>
      </c>
      <c r="C11" s="54">
        <v>42823</v>
      </c>
      <c r="D11" s="55" t="s">
        <v>101</v>
      </c>
      <c r="E11" s="56" t="s">
        <v>54</v>
      </c>
      <c r="F11" s="60" t="s">
        <v>86</v>
      </c>
      <c r="G11" s="52">
        <v>-27.9</v>
      </c>
      <c r="H11" s="52"/>
      <c r="I11" s="51"/>
      <c r="J11" s="52">
        <f t="shared" si="0"/>
        <v>453.25</v>
      </c>
    </row>
    <row r="12" spans="1:12" x14ac:dyDescent="0.25">
      <c r="A12" s="51"/>
      <c r="B12" s="53" t="s">
        <v>102</v>
      </c>
      <c r="C12" s="54">
        <v>42832</v>
      </c>
      <c r="D12" s="55" t="s">
        <v>101</v>
      </c>
      <c r="E12" s="56" t="s">
        <v>108</v>
      </c>
      <c r="F12" s="57" t="s">
        <v>86</v>
      </c>
      <c r="G12" s="52">
        <v>-20</v>
      </c>
      <c r="H12" s="52"/>
      <c r="I12" s="51"/>
      <c r="J12" s="52">
        <f t="shared" si="0"/>
        <v>433.25</v>
      </c>
    </row>
    <row r="13" spans="1:12" x14ac:dyDescent="0.25">
      <c r="A13" s="51"/>
      <c r="B13" s="53" t="s">
        <v>114</v>
      </c>
      <c r="C13" s="54">
        <v>42834</v>
      </c>
      <c r="D13" s="55" t="s">
        <v>109</v>
      </c>
      <c r="E13" s="56" t="s">
        <v>110</v>
      </c>
      <c r="F13" s="57" t="s">
        <v>86</v>
      </c>
      <c r="G13" s="52">
        <v>-70</v>
      </c>
      <c r="H13" s="52"/>
      <c r="I13" s="51"/>
      <c r="J13" s="52">
        <f t="shared" si="0"/>
        <v>363.25</v>
      </c>
    </row>
    <row r="14" spans="1:12" x14ac:dyDescent="0.25">
      <c r="A14" s="51"/>
      <c r="B14" s="53"/>
      <c r="C14" s="54">
        <v>42837</v>
      </c>
      <c r="D14" s="55"/>
      <c r="E14" s="56" t="s">
        <v>97</v>
      </c>
      <c r="F14" s="57" t="s">
        <v>86</v>
      </c>
      <c r="G14" s="52"/>
      <c r="H14" s="52">
        <v>180</v>
      </c>
      <c r="I14" s="51"/>
      <c r="J14" s="52">
        <f t="shared" si="0"/>
        <v>543.25</v>
      </c>
    </row>
    <row r="15" spans="1:12" x14ac:dyDescent="0.25">
      <c r="A15" s="51"/>
      <c r="B15" s="53" t="s">
        <v>102</v>
      </c>
      <c r="C15" s="54">
        <v>42837</v>
      </c>
      <c r="D15" s="55" t="s">
        <v>101</v>
      </c>
      <c r="E15" s="56" t="s">
        <v>115</v>
      </c>
      <c r="F15" s="57" t="s">
        <v>86</v>
      </c>
      <c r="G15" s="52">
        <v>-4.9000000000000004</v>
      </c>
      <c r="H15" s="52"/>
      <c r="I15" s="51"/>
      <c r="J15" s="52">
        <f t="shared" si="0"/>
        <v>538.35</v>
      </c>
    </row>
    <row r="16" spans="1:12" x14ac:dyDescent="0.25">
      <c r="A16" s="51"/>
      <c r="B16" s="61"/>
      <c r="C16" s="59">
        <v>42842</v>
      </c>
      <c r="D16" s="55"/>
      <c r="E16" s="56" t="s">
        <v>97</v>
      </c>
      <c r="F16" s="57" t="s">
        <v>86</v>
      </c>
      <c r="G16" s="52"/>
      <c r="H16" s="52">
        <v>70</v>
      </c>
      <c r="I16" s="51"/>
      <c r="J16" s="52">
        <f t="shared" si="0"/>
        <v>608.35</v>
      </c>
    </row>
    <row r="17" spans="1:10" x14ac:dyDescent="0.25">
      <c r="A17" s="51"/>
      <c r="B17" s="62"/>
      <c r="C17" s="54">
        <v>42852</v>
      </c>
      <c r="D17" s="55"/>
      <c r="E17" s="56" t="s">
        <v>97</v>
      </c>
      <c r="F17" s="57" t="s">
        <v>86</v>
      </c>
      <c r="G17" s="52"/>
      <c r="H17" s="52">
        <v>112.88</v>
      </c>
      <c r="I17" s="51"/>
      <c r="J17" s="52">
        <f t="shared" si="0"/>
        <v>721.23</v>
      </c>
    </row>
    <row r="18" spans="1:10" x14ac:dyDescent="0.25">
      <c r="A18" s="51"/>
      <c r="B18" s="62"/>
      <c r="C18" s="54">
        <v>42863</v>
      </c>
      <c r="D18" s="55"/>
      <c r="E18" s="56" t="s">
        <v>97</v>
      </c>
      <c r="F18" s="57" t="s">
        <v>86</v>
      </c>
      <c r="G18" s="52"/>
      <c r="H18" s="52">
        <v>100.9</v>
      </c>
      <c r="I18" s="51"/>
      <c r="J18" s="52">
        <f t="shared" si="0"/>
        <v>822.13</v>
      </c>
    </row>
    <row r="19" spans="1:10" x14ac:dyDescent="0.25">
      <c r="A19" s="51"/>
      <c r="B19" s="53" t="s">
        <v>116</v>
      </c>
      <c r="C19" s="54">
        <v>42864</v>
      </c>
      <c r="D19" s="55" t="s">
        <v>117</v>
      </c>
      <c r="E19" s="56" t="s">
        <v>124</v>
      </c>
      <c r="F19" s="57" t="s">
        <v>86</v>
      </c>
      <c r="G19" s="52">
        <v>-30.26</v>
      </c>
      <c r="H19" s="52"/>
      <c r="I19" s="51"/>
      <c r="J19" s="52">
        <f t="shared" si="0"/>
        <v>791.87</v>
      </c>
    </row>
    <row r="20" spans="1:10" x14ac:dyDescent="0.25">
      <c r="A20" s="51"/>
      <c r="B20" s="53"/>
      <c r="C20" s="54">
        <v>42865</v>
      </c>
      <c r="D20" s="55"/>
      <c r="E20" s="56" t="s">
        <v>97</v>
      </c>
      <c r="F20" s="57" t="s">
        <v>86</v>
      </c>
      <c r="G20" s="52"/>
      <c r="H20" s="52">
        <v>305.73</v>
      </c>
      <c r="I20" s="51"/>
      <c r="J20" s="52">
        <f t="shared" si="0"/>
        <v>1097.5999999999999</v>
      </c>
    </row>
    <row r="21" spans="1:10" x14ac:dyDescent="0.25">
      <c r="A21" s="51"/>
      <c r="B21" s="53" t="s">
        <v>118</v>
      </c>
      <c r="C21" s="54">
        <v>42896</v>
      </c>
      <c r="D21" s="55" t="s">
        <v>119</v>
      </c>
      <c r="E21" s="56" t="s">
        <v>120</v>
      </c>
      <c r="F21" s="57" t="s">
        <v>86</v>
      </c>
      <c r="G21" s="52">
        <v>-15.39</v>
      </c>
      <c r="H21" s="52"/>
      <c r="I21" s="51"/>
      <c r="J21" s="52">
        <f t="shared" si="0"/>
        <v>1082.2099999999998</v>
      </c>
    </row>
    <row r="22" spans="1:10" x14ac:dyDescent="0.25">
      <c r="A22" s="51"/>
      <c r="B22" s="58"/>
      <c r="C22" s="59">
        <v>42943</v>
      </c>
      <c r="D22" s="55"/>
      <c r="E22" s="56" t="s">
        <v>97</v>
      </c>
      <c r="F22" s="57" t="s">
        <v>86</v>
      </c>
      <c r="G22" s="52"/>
      <c r="H22" s="52">
        <v>107.9</v>
      </c>
      <c r="I22" s="51"/>
      <c r="J22" s="52">
        <f t="shared" si="0"/>
        <v>1190.1099999999999</v>
      </c>
    </row>
    <row r="23" spans="1:10" x14ac:dyDescent="0.25">
      <c r="A23" s="51"/>
      <c r="B23" s="63" t="s">
        <v>123</v>
      </c>
      <c r="C23" s="64">
        <v>42943</v>
      </c>
      <c r="D23" s="65" t="s">
        <v>117</v>
      </c>
      <c r="E23" s="56" t="s">
        <v>124</v>
      </c>
      <c r="F23" s="66" t="s">
        <v>86</v>
      </c>
      <c r="G23" s="67">
        <v>-8.39</v>
      </c>
      <c r="I23" s="51"/>
      <c r="J23" s="52">
        <f t="shared" si="0"/>
        <v>1181.7199999999998</v>
      </c>
    </row>
    <row r="24" spans="1:10" x14ac:dyDescent="0.25">
      <c r="A24" s="51"/>
      <c r="B24" s="63" t="s">
        <v>125</v>
      </c>
      <c r="C24" s="64">
        <v>42958</v>
      </c>
      <c r="D24" s="65" t="s">
        <v>109</v>
      </c>
      <c r="E24" s="56" t="s">
        <v>129</v>
      </c>
      <c r="F24" s="66" t="s">
        <v>86</v>
      </c>
      <c r="G24" s="67">
        <v>-70</v>
      </c>
      <c r="I24" s="51"/>
      <c r="J24" s="52">
        <f t="shared" si="0"/>
        <v>1111.7199999999998</v>
      </c>
    </row>
    <row r="25" spans="1:10" x14ac:dyDescent="0.25">
      <c r="A25" s="51"/>
      <c r="B25" s="63" t="s">
        <v>126</v>
      </c>
      <c r="C25" s="64">
        <v>42958</v>
      </c>
      <c r="D25" s="65" t="s">
        <v>109</v>
      </c>
      <c r="E25" s="56" t="s">
        <v>130</v>
      </c>
      <c r="F25" s="66" t="s">
        <v>86</v>
      </c>
      <c r="G25" s="67">
        <v>-70</v>
      </c>
      <c r="I25" s="51"/>
      <c r="J25" s="52">
        <f t="shared" si="0"/>
        <v>1041.7199999999998</v>
      </c>
    </row>
    <row r="26" spans="1:10" x14ac:dyDescent="0.25">
      <c r="A26" s="51"/>
      <c r="B26" s="63" t="s">
        <v>127</v>
      </c>
      <c r="C26" s="64">
        <v>42958</v>
      </c>
      <c r="D26" s="65" t="s">
        <v>109</v>
      </c>
      <c r="E26" s="56" t="s">
        <v>131</v>
      </c>
      <c r="F26" s="66" t="s">
        <v>86</v>
      </c>
      <c r="G26" s="67">
        <v>-70</v>
      </c>
      <c r="I26" s="51"/>
      <c r="J26" s="52">
        <f t="shared" si="0"/>
        <v>971.7199999999998</v>
      </c>
    </row>
    <row r="27" spans="1:10" x14ac:dyDescent="0.25">
      <c r="A27" s="51"/>
      <c r="B27" s="63" t="s">
        <v>132</v>
      </c>
      <c r="C27" s="64">
        <v>42971</v>
      </c>
      <c r="D27" s="65" t="s">
        <v>149</v>
      </c>
      <c r="E27" s="56" t="s">
        <v>67</v>
      </c>
      <c r="F27" s="66" t="s">
        <v>86</v>
      </c>
      <c r="G27" s="67">
        <v>-40.369999999999997</v>
      </c>
      <c r="I27" s="51"/>
      <c r="J27" s="52">
        <f t="shared" si="0"/>
        <v>931.3499999999998</v>
      </c>
    </row>
    <row r="28" spans="1:10" x14ac:dyDescent="0.25">
      <c r="A28" s="51"/>
      <c r="B28" s="63" t="s">
        <v>133</v>
      </c>
      <c r="C28" s="64">
        <v>42971</v>
      </c>
      <c r="D28" s="65" t="s">
        <v>149</v>
      </c>
      <c r="E28" s="56" t="s">
        <v>150</v>
      </c>
      <c r="G28" s="67">
        <v>-40.369999999999997</v>
      </c>
      <c r="I28" s="51"/>
      <c r="J28" s="52">
        <f t="shared" si="0"/>
        <v>890.97999999999979</v>
      </c>
    </row>
    <row r="29" spans="1:10" x14ac:dyDescent="0.25">
      <c r="A29" s="51"/>
      <c r="B29" s="63" t="s">
        <v>134</v>
      </c>
      <c r="C29" s="64">
        <v>42971</v>
      </c>
      <c r="D29" s="65" t="s">
        <v>149</v>
      </c>
      <c r="E29" s="56" t="s">
        <v>151</v>
      </c>
      <c r="F29" s="66" t="s">
        <v>86</v>
      </c>
      <c r="G29" s="67">
        <v>-40.36</v>
      </c>
      <c r="I29" s="51"/>
      <c r="J29" s="52">
        <f t="shared" si="0"/>
        <v>850.61999999999978</v>
      </c>
    </row>
    <row r="30" spans="1:10" x14ac:dyDescent="0.25">
      <c r="A30" s="51"/>
      <c r="B30" s="63" t="s">
        <v>135</v>
      </c>
      <c r="C30" s="64">
        <v>42971</v>
      </c>
      <c r="D30" s="65" t="s">
        <v>149</v>
      </c>
      <c r="E30" s="56" t="s">
        <v>13</v>
      </c>
      <c r="F30" s="66" t="s">
        <v>86</v>
      </c>
      <c r="G30" s="67">
        <v>-40.36</v>
      </c>
      <c r="I30" s="51"/>
      <c r="J30" s="52">
        <f t="shared" si="0"/>
        <v>810.25999999999976</v>
      </c>
    </row>
    <row r="31" spans="1:10" x14ac:dyDescent="0.25">
      <c r="A31" s="51"/>
      <c r="B31" s="63" t="s">
        <v>136</v>
      </c>
      <c r="C31" s="64">
        <v>42971</v>
      </c>
      <c r="D31" s="65" t="s">
        <v>149</v>
      </c>
      <c r="E31" s="56" t="s">
        <v>152</v>
      </c>
      <c r="F31" s="66" t="s">
        <v>86</v>
      </c>
      <c r="G31" s="67">
        <v>-40.369999999999997</v>
      </c>
      <c r="I31" s="51"/>
      <c r="J31" s="52">
        <f t="shared" si="0"/>
        <v>769.88999999999976</v>
      </c>
    </row>
    <row r="32" spans="1:10" x14ac:dyDescent="0.25">
      <c r="A32" s="51"/>
      <c r="B32" s="63" t="s">
        <v>137</v>
      </c>
      <c r="C32" s="64">
        <v>42971</v>
      </c>
      <c r="D32" s="65" t="s">
        <v>149</v>
      </c>
      <c r="E32" s="56" t="s">
        <v>19</v>
      </c>
      <c r="F32" s="66" t="s">
        <v>86</v>
      </c>
      <c r="G32" s="67">
        <v>-40.369999999999997</v>
      </c>
      <c r="I32" s="51"/>
      <c r="J32" s="52">
        <f t="shared" si="0"/>
        <v>729.51999999999975</v>
      </c>
    </row>
    <row r="33" spans="1:10" x14ac:dyDescent="0.25">
      <c r="A33" s="51"/>
      <c r="B33" s="63" t="s">
        <v>138</v>
      </c>
      <c r="C33" s="64">
        <v>42971</v>
      </c>
      <c r="D33" s="65" t="s">
        <v>149</v>
      </c>
      <c r="E33" s="56" t="s">
        <v>128</v>
      </c>
      <c r="F33" s="66" t="s">
        <v>86</v>
      </c>
      <c r="G33" s="67">
        <v>-40.369999999999997</v>
      </c>
      <c r="I33" s="51"/>
      <c r="J33" s="52">
        <f t="shared" si="0"/>
        <v>689.14999999999975</v>
      </c>
    </row>
    <row r="34" spans="1:10" x14ac:dyDescent="0.25">
      <c r="A34" s="51"/>
      <c r="B34" s="63" t="s">
        <v>139</v>
      </c>
      <c r="C34" s="64">
        <v>42971</v>
      </c>
      <c r="D34" s="65" t="s">
        <v>149</v>
      </c>
      <c r="E34" s="56" t="s">
        <v>153</v>
      </c>
      <c r="F34" s="66" t="s">
        <v>86</v>
      </c>
      <c r="G34" s="67">
        <v>-40.369999999999997</v>
      </c>
      <c r="I34" s="51"/>
      <c r="J34" s="52">
        <f t="shared" si="0"/>
        <v>648.77999999999975</v>
      </c>
    </row>
    <row r="35" spans="1:10" x14ac:dyDescent="0.25">
      <c r="A35" s="51"/>
      <c r="B35" s="63" t="s">
        <v>140</v>
      </c>
      <c r="C35" s="64">
        <v>42971</v>
      </c>
      <c r="D35" s="65" t="s">
        <v>149</v>
      </c>
      <c r="E35" s="56" t="s">
        <v>154</v>
      </c>
      <c r="F35" s="66" t="s">
        <v>86</v>
      </c>
      <c r="G35" s="67">
        <v>-40.36</v>
      </c>
      <c r="I35" s="51"/>
      <c r="J35" s="52">
        <f t="shared" si="0"/>
        <v>608.41999999999973</v>
      </c>
    </row>
    <row r="36" spans="1:10" x14ac:dyDescent="0.25">
      <c r="A36" s="51"/>
      <c r="B36" s="63" t="s">
        <v>141</v>
      </c>
      <c r="C36" s="64">
        <v>42971</v>
      </c>
      <c r="D36" s="65" t="s">
        <v>149</v>
      </c>
      <c r="E36" s="56" t="s">
        <v>155</v>
      </c>
      <c r="F36" s="66" t="s">
        <v>86</v>
      </c>
      <c r="G36" s="67">
        <v>-40.369999999999997</v>
      </c>
      <c r="I36" s="51"/>
      <c r="J36" s="52">
        <f t="shared" si="0"/>
        <v>568.04999999999973</v>
      </c>
    </row>
    <row r="37" spans="1:10" x14ac:dyDescent="0.25">
      <c r="A37" s="51"/>
      <c r="B37" s="63" t="s">
        <v>142</v>
      </c>
      <c r="C37" s="64">
        <v>42971</v>
      </c>
      <c r="D37" s="65" t="s">
        <v>149</v>
      </c>
      <c r="E37" s="56" t="s">
        <v>156</v>
      </c>
      <c r="F37" s="66" t="s">
        <v>86</v>
      </c>
      <c r="G37" s="67">
        <v>-40.369999999999997</v>
      </c>
      <c r="I37" s="51"/>
      <c r="J37" s="52">
        <f t="shared" si="0"/>
        <v>527.67999999999972</v>
      </c>
    </row>
    <row r="38" spans="1:10" x14ac:dyDescent="0.25">
      <c r="A38" s="51"/>
      <c r="B38" s="63" t="s">
        <v>143</v>
      </c>
      <c r="C38" s="64">
        <v>42971</v>
      </c>
      <c r="D38" s="65" t="s">
        <v>149</v>
      </c>
      <c r="E38" s="56" t="s">
        <v>157</v>
      </c>
      <c r="F38" s="66" t="s">
        <v>86</v>
      </c>
      <c r="G38" s="67">
        <v>-40.369999999999997</v>
      </c>
      <c r="I38" s="51"/>
      <c r="J38" s="52">
        <f t="shared" si="0"/>
        <v>487.30999999999972</v>
      </c>
    </row>
    <row r="39" spans="1:10" x14ac:dyDescent="0.25">
      <c r="A39" s="51"/>
      <c r="B39" s="63" t="s">
        <v>144</v>
      </c>
      <c r="C39" s="64">
        <v>42971</v>
      </c>
      <c r="D39" s="65" t="s">
        <v>149</v>
      </c>
      <c r="E39" s="56" t="s">
        <v>158</v>
      </c>
      <c r="F39" s="66" t="s">
        <v>86</v>
      </c>
      <c r="G39" s="67">
        <v>-40.369999999999997</v>
      </c>
      <c r="I39" s="51"/>
      <c r="J39" s="52">
        <f t="shared" si="0"/>
        <v>446.93999999999971</v>
      </c>
    </row>
    <row r="40" spans="1:10" x14ac:dyDescent="0.25">
      <c r="A40" s="51"/>
      <c r="B40" s="63" t="s">
        <v>145</v>
      </c>
      <c r="C40" s="64">
        <v>42971</v>
      </c>
      <c r="D40" s="65" t="s">
        <v>149</v>
      </c>
      <c r="E40" s="56" t="s">
        <v>32</v>
      </c>
      <c r="F40" s="66" t="s">
        <v>86</v>
      </c>
      <c r="G40" s="67">
        <v>-40.369999999999997</v>
      </c>
      <c r="I40" s="51"/>
      <c r="J40" s="52">
        <f t="shared" si="0"/>
        <v>406.56999999999971</v>
      </c>
    </row>
    <row r="41" spans="1:10" x14ac:dyDescent="0.25">
      <c r="A41" s="51"/>
      <c r="B41" s="63" t="s">
        <v>146</v>
      </c>
      <c r="C41" s="64">
        <v>42971</v>
      </c>
      <c r="D41" s="65" t="s">
        <v>149</v>
      </c>
      <c r="E41" s="56" t="s">
        <v>159</v>
      </c>
      <c r="F41" s="66" t="s">
        <v>86</v>
      </c>
      <c r="G41" s="67">
        <v>-40.369999999999997</v>
      </c>
      <c r="I41" s="51"/>
      <c r="J41" s="52">
        <f t="shared" si="0"/>
        <v>366.1999999999997</v>
      </c>
    </row>
    <row r="42" spans="1:10" x14ac:dyDescent="0.25">
      <c r="A42" s="51"/>
      <c r="B42" s="63" t="s">
        <v>147</v>
      </c>
      <c r="C42" s="64">
        <v>42971</v>
      </c>
      <c r="D42" s="65" t="s">
        <v>149</v>
      </c>
      <c r="E42" s="56" t="s">
        <v>160</v>
      </c>
      <c r="F42" s="66" t="s">
        <v>86</v>
      </c>
      <c r="G42" s="67">
        <v>-40.369999999999997</v>
      </c>
      <c r="I42" s="51"/>
      <c r="J42" s="52">
        <f t="shared" si="0"/>
        <v>325.8299999999997</v>
      </c>
    </row>
    <row r="43" spans="1:10" x14ac:dyDescent="0.25">
      <c r="A43" s="51"/>
      <c r="B43" s="63" t="s">
        <v>148</v>
      </c>
      <c r="C43" s="64">
        <v>42971</v>
      </c>
      <c r="D43" s="65" t="s">
        <v>149</v>
      </c>
      <c r="E43" s="56" t="s">
        <v>161</v>
      </c>
      <c r="F43" s="66" t="s">
        <v>86</v>
      </c>
      <c r="G43" s="67">
        <v>-40.369999999999997</v>
      </c>
      <c r="I43" s="51"/>
      <c r="J43" s="52">
        <f t="shared" si="0"/>
        <v>285.4599999999997</v>
      </c>
    </row>
    <row r="44" spans="1:10" x14ac:dyDescent="0.25">
      <c r="A44" s="51"/>
      <c r="B44" s="63" t="s">
        <v>162</v>
      </c>
      <c r="C44" s="64">
        <v>42973</v>
      </c>
      <c r="D44" s="65" t="s">
        <v>109</v>
      </c>
      <c r="E44" s="56" t="s">
        <v>163</v>
      </c>
      <c r="F44" s="66" t="s">
        <v>86</v>
      </c>
      <c r="G44" s="67">
        <v>-70</v>
      </c>
      <c r="I44" s="51"/>
      <c r="J44" s="52">
        <f t="shared" si="0"/>
        <v>215.4599999999997</v>
      </c>
    </row>
    <row r="45" spans="1:10" x14ac:dyDescent="0.25">
      <c r="A45" s="51"/>
      <c r="B45" s="63" t="s">
        <v>100</v>
      </c>
      <c r="C45" s="64">
        <v>42975</v>
      </c>
      <c r="D45" s="65" t="s">
        <v>101</v>
      </c>
      <c r="E45" s="56" t="s">
        <v>164</v>
      </c>
      <c r="F45" s="66" t="s">
        <v>86</v>
      </c>
      <c r="G45" s="67">
        <v>-11.25</v>
      </c>
      <c r="I45" s="51"/>
      <c r="J45" s="52">
        <f t="shared" si="0"/>
        <v>204.2099999999997</v>
      </c>
    </row>
    <row r="46" spans="1:10" x14ac:dyDescent="0.25">
      <c r="A46" s="51"/>
      <c r="C46" s="64">
        <v>42978</v>
      </c>
      <c r="D46" s="65" t="s">
        <v>166</v>
      </c>
      <c r="E46" s="56" t="s">
        <v>167</v>
      </c>
      <c r="H46" s="67">
        <v>40.369999999999997</v>
      </c>
      <c r="I46" s="51"/>
      <c r="J46" s="52">
        <f t="shared" si="0"/>
        <v>244.5799999999997</v>
      </c>
    </row>
    <row r="47" spans="1:10" x14ac:dyDescent="0.25">
      <c r="A47" s="68"/>
      <c r="B47" s="92" t="s">
        <v>165</v>
      </c>
      <c r="C47" s="92"/>
      <c r="D47" s="92"/>
      <c r="E47" s="92"/>
      <c r="F47" s="92"/>
      <c r="G47" s="92"/>
      <c r="H47" s="92"/>
      <c r="I47" s="69"/>
      <c r="J47" s="70">
        <v>244.58</v>
      </c>
    </row>
  </sheetData>
  <mergeCells count="2">
    <mergeCell ref="B2:H2"/>
    <mergeCell ref="B47:H47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5E2F-B44D-44B6-8A0B-6AB558206207}">
  <dimension ref="A1:Z18"/>
  <sheetViews>
    <sheetView workbookViewId="0">
      <selection activeCell="A17" sqref="A17:T18"/>
    </sheetView>
  </sheetViews>
  <sheetFormatPr defaultRowHeight="15" x14ac:dyDescent="0.25"/>
  <cols>
    <col min="1" max="1" width="4.7109375" style="31" customWidth="1"/>
    <col min="2" max="2" width="10.7109375" style="10" customWidth="1"/>
    <col min="3" max="3" width="19.42578125" style="9" bestFit="1" customWidth="1"/>
    <col min="4" max="4" width="1.7109375" style="31" customWidth="1"/>
    <col min="5" max="5" width="8.28515625" style="11" bestFit="1" customWidth="1"/>
    <col min="6" max="6" width="4.7109375" style="31" customWidth="1"/>
    <col min="7" max="7" width="10.7109375" style="10" customWidth="1"/>
    <col min="8" max="8" width="24.85546875" style="9" bestFit="1" customWidth="1"/>
    <col min="9" max="9" width="1.7109375" style="31" customWidth="1"/>
    <col min="10" max="10" width="8.28515625" style="11" bestFit="1" customWidth="1"/>
    <col min="11" max="11" width="4.7109375" style="31" customWidth="1"/>
    <col min="12" max="12" width="9.7109375" style="10" bestFit="1" customWidth="1"/>
    <col min="13" max="13" width="18.7109375" style="9" bestFit="1" customWidth="1"/>
    <col min="14" max="14" width="1.7109375" style="31" customWidth="1"/>
    <col min="15" max="15" width="6.28515625" style="11" bestFit="1" customWidth="1"/>
    <col min="16" max="16" width="4.7109375" style="31" customWidth="1"/>
    <col min="17" max="17" width="10.7109375" style="10" customWidth="1"/>
    <col min="18" max="18" width="25.85546875" style="9" bestFit="1" customWidth="1"/>
    <col min="19" max="19" width="1.7109375" style="31" customWidth="1"/>
    <col min="20" max="20" width="9.85546875" style="11" bestFit="1" customWidth="1"/>
    <col min="21" max="21" width="4.7109375" style="31" customWidth="1"/>
    <col min="22" max="22" width="9.7109375" style="10" bestFit="1" customWidth="1"/>
    <col min="23" max="23" width="19.42578125" style="9" bestFit="1" customWidth="1"/>
    <col min="24" max="24" width="1.7109375" style="31" customWidth="1"/>
    <col min="25" max="25" width="9.85546875" style="11" bestFit="1" customWidth="1"/>
    <col min="26" max="26" width="4.7109375" style="31" customWidth="1"/>
    <col min="27" max="16384" width="9.140625" style="9"/>
  </cols>
  <sheetData>
    <row r="1" spans="1:26" x14ac:dyDescent="0.25">
      <c r="A1" s="34"/>
      <c r="B1" s="94" t="s">
        <v>42</v>
      </c>
      <c r="C1" s="94"/>
      <c r="D1" s="94"/>
      <c r="E1" s="94"/>
      <c r="F1" s="34"/>
      <c r="G1" s="94" t="s">
        <v>43</v>
      </c>
      <c r="H1" s="94"/>
      <c r="I1" s="94"/>
      <c r="J1" s="94"/>
      <c r="K1" s="34"/>
      <c r="L1" s="94" t="s">
        <v>44</v>
      </c>
      <c r="M1" s="94"/>
      <c r="N1" s="94"/>
      <c r="O1" s="94"/>
      <c r="P1" s="34"/>
      <c r="Q1" s="94" t="s">
        <v>45</v>
      </c>
      <c r="R1" s="94"/>
      <c r="S1" s="94"/>
      <c r="T1" s="94"/>
      <c r="U1" s="34"/>
      <c r="V1" s="94" t="s">
        <v>173</v>
      </c>
      <c r="W1" s="94"/>
      <c r="X1" s="94"/>
      <c r="Y1" s="94"/>
      <c r="Z1" s="34"/>
    </row>
    <row r="2" spans="1:26" x14ac:dyDescent="0.25">
      <c r="A2" s="34"/>
      <c r="B2" s="10">
        <v>42588</v>
      </c>
      <c r="C2" s="31" t="s">
        <v>9</v>
      </c>
      <c r="D2" s="34"/>
      <c r="E2" s="11">
        <v>30</v>
      </c>
      <c r="F2" s="8"/>
      <c r="G2" s="10">
        <v>42595</v>
      </c>
      <c r="H2" s="31" t="s">
        <v>46</v>
      </c>
      <c r="I2" s="34"/>
      <c r="J2" s="11">
        <v>41</v>
      </c>
      <c r="K2" s="8"/>
      <c r="L2" s="10">
        <v>42595</v>
      </c>
      <c r="M2" s="31" t="s">
        <v>84</v>
      </c>
      <c r="N2" s="34"/>
      <c r="O2" s="11">
        <v>7.75</v>
      </c>
      <c r="P2" s="8"/>
      <c r="Q2" s="10">
        <v>42664</v>
      </c>
      <c r="R2" s="31" t="s">
        <v>174</v>
      </c>
      <c r="S2" s="34"/>
      <c r="T2" s="11">
        <v>50</v>
      </c>
      <c r="U2" s="8"/>
      <c r="V2" s="10">
        <v>42837</v>
      </c>
      <c r="W2" s="31" t="s">
        <v>113</v>
      </c>
      <c r="X2" s="34"/>
      <c r="Y2" s="11">
        <v>180</v>
      </c>
      <c r="Z2" s="34"/>
    </row>
    <row r="3" spans="1:26" x14ac:dyDescent="0.25">
      <c r="A3" s="34"/>
      <c r="B3" s="10">
        <v>42588</v>
      </c>
      <c r="C3" s="31" t="s">
        <v>11</v>
      </c>
      <c r="D3" s="34"/>
      <c r="E3" s="11">
        <v>30</v>
      </c>
      <c r="F3" s="8"/>
      <c r="G3" s="10">
        <v>42651</v>
      </c>
      <c r="H3" s="31" t="s">
        <v>47</v>
      </c>
      <c r="I3" s="34"/>
      <c r="J3" s="11">
        <f>59.7+3.75</f>
        <v>63.45</v>
      </c>
      <c r="K3" s="8"/>
      <c r="N3" s="34"/>
      <c r="P3" s="8"/>
      <c r="Q3" s="30">
        <v>42745</v>
      </c>
      <c r="R3" s="31" t="s">
        <v>35</v>
      </c>
      <c r="S3" s="34"/>
      <c r="T3" s="32">
        <v>40</v>
      </c>
      <c r="U3" s="8"/>
      <c r="V3" s="30"/>
      <c r="W3" s="31"/>
      <c r="X3" s="34"/>
      <c r="Y3" s="32"/>
      <c r="Z3" s="34"/>
    </row>
    <row r="4" spans="1:26" x14ac:dyDescent="0.25">
      <c r="A4" s="34"/>
      <c r="B4" s="10">
        <v>42588</v>
      </c>
      <c r="C4" s="31" t="s">
        <v>13</v>
      </c>
      <c r="D4" s="34"/>
      <c r="E4" s="11">
        <v>30</v>
      </c>
      <c r="F4" s="8"/>
      <c r="G4" s="10">
        <v>42714</v>
      </c>
      <c r="H4" s="31" t="s">
        <v>48</v>
      </c>
      <c r="I4" s="34"/>
      <c r="J4" s="11">
        <v>42</v>
      </c>
      <c r="K4" s="8"/>
      <c r="N4" s="34"/>
      <c r="P4" s="8"/>
      <c r="Q4" s="10">
        <v>42812</v>
      </c>
      <c r="R4" s="31" t="s">
        <v>53</v>
      </c>
      <c r="S4" s="34"/>
      <c r="T4" s="11">
        <v>104</v>
      </c>
      <c r="U4" s="8"/>
      <c r="X4" s="34"/>
      <c r="Z4" s="34"/>
    </row>
    <row r="5" spans="1:26" x14ac:dyDescent="0.25">
      <c r="A5" s="34"/>
      <c r="B5" s="10">
        <v>42595</v>
      </c>
      <c r="C5" s="31" t="s">
        <v>15</v>
      </c>
      <c r="D5" s="34"/>
      <c r="E5" s="11">
        <v>30</v>
      </c>
      <c r="F5" s="8"/>
      <c r="G5" s="10">
        <v>42896</v>
      </c>
      <c r="H5" s="31" t="s">
        <v>178</v>
      </c>
      <c r="I5" s="34"/>
      <c r="J5" s="11">
        <v>62</v>
      </c>
      <c r="K5" s="8"/>
      <c r="N5" s="34"/>
      <c r="P5" s="8"/>
      <c r="Q5" s="10">
        <v>42814</v>
      </c>
      <c r="R5" s="31" t="s">
        <v>52</v>
      </c>
      <c r="S5" s="34"/>
      <c r="T5" s="11">
        <v>249.46</v>
      </c>
      <c r="U5" s="8"/>
      <c r="X5" s="34"/>
      <c r="Z5" s="34"/>
    </row>
    <row r="6" spans="1:26" x14ac:dyDescent="0.25">
      <c r="A6" s="34"/>
      <c r="B6" s="10">
        <v>42605</v>
      </c>
      <c r="C6" s="31" t="s">
        <v>19</v>
      </c>
      <c r="D6" s="34"/>
      <c r="E6" s="11">
        <v>30</v>
      </c>
      <c r="F6" s="8"/>
      <c r="I6" s="34"/>
      <c r="K6" s="8"/>
      <c r="N6" s="34"/>
      <c r="P6" s="8"/>
      <c r="Q6" s="10">
        <v>42842</v>
      </c>
      <c r="R6" s="31" t="s">
        <v>175</v>
      </c>
      <c r="S6" s="34"/>
      <c r="T6" s="11">
        <v>40</v>
      </c>
      <c r="U6" s="8"/>
      <c r="X6" s="34"/>
      <c r="Z6" s="34"/>
    </row>
    <row r="7" spans="1:26" x14ac:dyDescent="0.25">
      <c r="A7" s="34"/>
      <c r="B7" s="10">
        <v>42620</v>
      </c>
      <c r="C7" s="31" t="s">
        <v>22</v>
      </c>
      <c r="D7" s="34"/>
      <c r="E7" s="11">
        <v>30</v>
      </c>
      <c r="F7" s="8"/>
      <c r="I7" s="34"/>
      <c r="K7" s="8"/>
      <c r="N7" s="34"/>
      <c r="P7" s="8"/>
      <c r="Q7" s="10">
        <v>42849</v>
      </c>
      <c r="R7" s="31" t="s">
        <v>177</v>
      </c>
      <c r="S7" s="34"/>
      <c r="T7" s="11">
        <v>138.38</v>
      </c>
      <c r="U7" s="8"/>
      <c r="X7" s="34"/>
      <c r="Z7" s="34"/>
    </row>
    <row r="8" spans="1:26" x14ac:dyDescent="0.25">
      <c r="A8" s="34"/>
      <c r="B8" s="10">
        <v>42623</v>
      </c>
      <c r="C8" s="31" t="s">
        <v>24</v>
      </c>
      <c r="D8" s="34"/>
      <c r="E8" s="11">
        <v>30</v>
      </c>
      <c r="F8" s="8"/>
      <c r="I8" s="34"/>
      <c r="K8" s="8"/>
      <c r="N8" s="34"/>
      <c r="P8" s="8"/>
      <c r="Q8" s="10">
        <v>42863</v>
      </c>
      <c r="R8" s="31" t="s">
        <v>60</v>
      </c>
      <c r="S8" s="34"/>
      <c r="T8" s="11">
        <v>100.9</v>
      </c>
      <c r="U8" s="8"/>
      <c r="X8" s="34"/>
      <c r="Z8" s="34"/>
    </row>
    <row r="9" spans="1:26" x14ac:dyDescent="0.25">
      <c r="A9" s="34"/>
      <c r="B9" s="10">
        <v>42630</v>
      </c>
      <c r="C9" s="31" t="s">
        <v>26</v>
      </c>
      <c r="D9" s="34"/>
      <c r="E9" s="11">
        <v>30</v>
      </c>
      <c r="F9" s="8"/>
      <c r="I9" s="34"/>
      <c r="K9" s="8"/>
      <c r="N9" s="34"/>
      <c r="P9" s="8"/>
      <c r="Q9" s="10">
        <v>42865</v>
      </c>
      <c r="R9" s="31" t="s">
        <v>61</v>
      </c>
      <c r="S9" s="34"/>
      <c r="T9" s="11">
        <v>305.73</v>
      </c>
      <c r="U9" s="8"/>
      <c r="X9" s="34"/>
      <c r="Z9" s="34"/>
    </row>
    <row r="10" spans="1:26" x14ac:dyDescent="0.25">
      <c r="A10" s="34"/>
      <c r="B10" s="10">
        <v>42644</v>
      </c>
      <c r="C10" s="31" t="s">
        <v>28</v>
      </c>
      <c r="D10" s="34"/>
      <c r="E10" s="11">
        <v>10</v>
      </c>
      <c r="F10" s="8"/>
      <c r="I10" s="34"/>
      <c r="K10" s="8"/>
      <c r="N10" s="34"/>
      <c r="P10" s="8"/>
      <c r="Q10" s="10">
        <v>42943</v>
      </c>
      <c r="R10" s="31" t="s">
        <v>62</v>
      </c>
      <c r="S10" s="34"/>
      <c r="T10" s="11">
        <v>45.9</v>
      </c>
      <c r="U10" s="8"/>
      <c r="X10" s="34"/>
      <c r="Z10" s="34"/>
    </row>
    <row r="11" spans="1:26" x14ac:dyDescent="0.25">
      <c r="A11" s="34"/>
      <c r="B11" s="10">
        <v>42655</v>
      </c>
      <c r="C11" s="31" t="s">
        <v>32</v>
      </c>
      <c r="D11" s="34"/>
      <c r="E11" s="11">
        <v>30</v>
      </c>
      <c r="F11" s="8"/>
      <c r="I11" s="34"/>
      <c r="K11" s="8"/>
      <c r="N11" s="34"/>
      <c r="P11" s="8"/>
      <c r="S11" s="34"/>
      <c r="U11" s="8"/>
      <c r="X11" s="34"/>
      <c r="Z11" s="34"/>
    </row>
    <row r="12" spans="1:26" x14ac:dyDescent="0.25">
      <c r="A12" s="34"/>
      <c r="B12" s="10">
        <v>42811</v>
      </c>
      <c r="C12" s="31" t="s">
        <v>51</v>
      </c>
      <c r="D12" s="34"/>
      <c r="E12" s="11">
        <v>30</v>
      </c>
      <c r="F12" s="8"/>
      <c r="I12" s="34"/>
      <c r="K12" s="8"/>
      <c r="N12" s="34"/>
      <c r="P12" s="8"/>
      <c r="S12" s="34"/>
      <c r="U12" s="8"/>
      <c r="X12" s="34"/>
      <c r="Z12" s="34"/>
    </row>
    <row r="13" spans="1:26" x14ac:dyDescent="0.25">
      <c r="A13" s="34"/>
      <c r="B13" s="10">
        <v>42842</v>
      </c>
      <c r="C13" s="31" t="s">
        <v>58</v>
      </c>
      <c r="D13" s="34"/>
      <c r="E13" s="11">
        <v>30</v>
      </c>
      <c r="F13" s="8"/>
      <c r="I13" s="34"/>
      <c r="K13" s="8"/>
      <c r="N13" s="34"/>
      <c r="P13" s="8"/>
      <c r="S13" s="34"/>
      <c r="U13" s="8"/>
      <c r="X13" s="34"/>
      <c r="Z13" s="34"/>
    </row>
    <row r="14" spans="1:26" x14ac:dyDescent="0.25">
      <c r="A14" s="34"/>
      <c r="B14" s="33"/>
      <c r="C14" s="34"/>
      <c r="D14" s="34"/>
      <c r="E14" s="35"/>
      <c r="F14" s="34"/>
      <c r="G14" s="33"/>
      <c r="H14" s="34"/>
      <c r="I14" s="34"/>
      <c r="J14" s="35"/>
      <c r="K14" s="34"/>
      <c r="L14" s="33"/>
      <c r="M14" s="34"/>
      <c r="N14" s="34"/>
      <c r="O14" s="35"/>
      <c r="P14" s="34"/>
      <c r="Q14" s="33"/>
      <c r="R14" s="34"/>
      <c r="S14" s="34"/>
      <c r="T14" s="35"/>
      <c r="U14" s="34"/>
      <c r="V14" s="33"/>
      <c r="W14" s="34"/>
      <c r="X14" s="34"/>
      <c r="Y14" s="35"/>
      <c r="Z14" s="34"/>
    </row>
    <row r="15" spans="1:26" x14ac:dyDescent="0.25">
      <c r="A15" s="34"/>
      <c r="B15" s="93" t="s">
        <v>181</v>
      </c>
      <c r="C15" s="93"/>
      <c r="D15" s="72"/>
      <c r="E15" s="73">
        <f>SUM(E2:E14)</f>
        <v>340</v>
      </c>
      <c r="F15" s="34"/>
      <c r="G15" s="93" t="s">
        <v>181</v>
      </c>
      <c r="H15" s="93"/>
      <c r="I15" s="72"/>
      <c r="J15" s="73">
        <f>SUM(J2:J14)</f>
        <v>208.45</v>
      </c>
      <c r="K15" s="34"/>
      <c r="L15" s="93" t="s">
        <v>181</v>
      </c>
      <c r="M15" s="93"/>
      <c r="N15" s="72"/>
      <c r="O15" s="73">
        <f>SUM(O2:O14)</f>
        <v>7.75</v>
      </c>
      <c r="P15" s="34"/>
      <c r="Q15" s="93" t="s">
        <v>181</v>
      </c>
      <c r="R15" s="93"/>
      <c r="S15" s="72"/>
      <c r="T15" s="73">
        <f>SUM(T2:T14)</f>
        <v>1074.3700000000001</v>
      </c>
      <c r="U15" s="34"/>
      <c r="V15" s="71" t="s">
        <v>181</v>
      </c>
      <c r="W15" s="71"/>
      <c r="X15" s="72"/>
      <c r="Y15" s="73">
        <f>SUM(Y2:Y14)</f>
        <v>180</v>
      </c>
      <c r="Z15" s="34"/>
    </row>
    <row r="16" spans="1:26" x14ac:dyDescent="0.25">
      <c r="A16" s="34"/>
      <c r="B16" s="33"/>
      <c r="C16" s="34"/>
      <c r="D16" s="34"/>
      <c r="E16" s="35"/>
      <c r="F16" s="34"/>
      <c r="G16" s="33"/>
      <c r="H16" s="34"/>
      <c r="I16" s="34"/>
      <c r="J16" s="35"/>
      <c r="K16" s="34"/>
      <c r="L16" s="33"/>
      <c r="M16" s="34"/>
      <c r="N16" s="34"/>
      <c r="O16" s="35"/>
      <c r="P16" s="34"/>
      <c r="Q16" s="33"/>
      <c r="R16" s="34"/>
      <c r="S16" s="34"/>
      <c r="T16" s="35"/>
      <c r="U16" s="34"/>
      <c r="V16" s="33"/>
      <c r="W16" s="34"/>
      <c r="X16" s="34"/>
      <c r="Y16" s="35"/>
      <c r="Z16" s="34"/>
    </row>
    <row r="17" spans="21:26" x14ac:dyDescent="0.25">
      <c r="U17" s="34"/>
      <c r="V17" s="93" t="s">
        <v>179</v>
      </c>
      <c r="W17" s="93"/>
      <c r="X17" s="72"/>
      <c r="Y17" s="73">
        <f>E15+J15+O15+T15+Y15</f>
        <v>1810.5700000000002</v>
      </c>
      <c r="Z17" s="34"/>
    </row>
    <row r="18" spans="21:26" x14ac:dyDescent="0.25">
      <c r="U18" s="34"/>
      <c r="V18" s="33"/>
      <c r="W18" s="34"/>
      <c r="X18" s="34"/>
      <c r="Y18" s="35"/>
      <c r="Z18" s="34"/>
    </row>
  </sheetData>
  <sortState ref="Q2:T11">
    <sortCondition ref="Q2:Q11"/>
  </sortState>
  <mergeCells count="10">
    <mergeCell ref="B1:E1"/>
    <mergeCell ref="G1:J1"/>
    <mergeCell ref="L1:O1"/>
    <mergeCell ref="Q1:T1"/>
    <mergeCell ref="B15:C15"/>
    <mergeCell ref="V17:W17"/>
    <mergeCell ref="G15:H15"/>
    <mergeCell ref="L15:M15"/>
    <mergeCell ref="Q15:R15"/>
    <mergeCell ref="V1:Y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1DC4-B5B4-4DE4-9F35-4FB0370747C9}">
  <dimension ref="A1:AE23"/>
  <sheetViews>
    <sheetView tabSelected="1" topLeftCell="I1" workbookViewId="0">
      <selection activeCell="B22" sqref="B22"/>
    </sheetView>
  </sheetViews>
  <sheetFormatPr defaultRowHeight="15" x14ac:dyDescent="0.25"/>
  <cols>
    <col min="1" max="1" width="4.7109375" style="79" customWidth="1"/>
    <col min="2" max="2" width="10.7109375" style="76" customWidth="1"/>
    <col min="3" max="3" width="27" style="79" bestFit="1" customWidth="1"/>
    <col min="4" max="4" width="1.7109375" style="79" customWidth="1"/>
    <col min="5" max="5" width="8.28515625" style="77" bestFit="1" customWidth="1"/>
    <col min="6" max="6" width="4.7109375" style="79" customWidth="1"/>
    <col min="7" max="7" width="10.7109375" style="76" customWidth="1"/>
    <col min="8" max="8" width="27" style="79" bestFit="1" customWidth="1"/>
    <col min="9" max="9" width="1.7109375" style="79" customWidth="1"/>
    <col min="10" max="10" width="8.28515625" style="77" bestFit="1" customWidth="1"/>
    <col min="11" max="11" width="4.7109375" style="79" customWidth="1"/>
    <col min="12" max="12" width="9.7109375" style="76" bestFit="1" customWidth="1"/>
    <col min="13" max="13" width="32.42578125" style="79" bestFit="1" customWidth="1"/>
    <col min="14" max="14" width="1.7109375" style="79" customWidth="1"/>
    <col min="15" max="15" width="7.28515625" style="77" bestFit="1" customWidth="1"/>
    <col min="16" max="16" width="4.7109375" style="79" customWidth="1"/>
    <col min="17" max="17" width="9.7109375" style="76" bestFit="1" customWidth="1"/>
    <col min="18" max="18" width="23.7109375" style="79" bestFit="1" customWidth="1"/>
    <col min="19" max="19" width="1.7109375" style="79" customWidth="1"/>
    <col min="20" max="20" width="7.28515625" style="77" bestFit="1" customWidth="1"/>
    <col min="21" max="21" width="4.7109375" style="79" customWidth="1"/>
    <col min="22" max="22" width="9.7109375" style="76" bestFit="1" customWidth="1"/>
    <col min="23" max="23" width="23" style="79" bestFit="1" customWidth="1"/>
    <col min="24" max="24" width="1.7109375" style="79" customWidth="1"/>
    <col min="25" max="25" width="8.28515625" style="77" bestFit="1" customWidth="1"/>
    <col min="26" max="26" width="4.7109375" style="79" customWidth="1"/>
    <col min="27" max="27" width="9.7109375" style="75" bestFit="1" customWidth="1"/>
    <col min="28" max="28" width="17" style="75" customWidth="1"/>
    <col min="29" max="29" width="1.7109375" style="75" customWidth="1"/>
    <col min="30" max="30" width="9.85546875" style="75" bestFit="1" customWidth="1"/>
    <col min="31" max="16384" width="9.140625" style="75"/>
  </cols>
  <sheetData>
    <row r="1" spans="1:31" x14ac:dyDescent="0.25">
      <c r="A1" s="74"/>
      <c r="B1" s="96" t="s">
        <v>183</v>
      </c>
      <c r="C1" s="96"/>
      <c r="D1" s="96"/>
      <c r="E1" s="96"/>
      <c r="F1" s="74"/>
      <c r="G1" s="96" t="s">
        <v>182</v>
      </c>
      <c r="H1" s="96"/>
      <c r="I1" s="96"/>
      <c r="J1" s="96"/>
      <c r="K1" s="74"/>
      <c r="L1" s="96" t="s">
        <v>43</v>
      </c>
      <c r="M1" s="96"/>
      <c r="N1" s="96"/>
      <c r="O1" s="96"/>
      <c r="P1" s="74"/>
      <c r="Q1" s="96" t="s">
        <v>180</v>
      </c>
      <c r="R1" s="96"/>
      <c r="S1" s="96"/>
      <c r="T1" s="96"/>
      <c r="U1" s="74"/>
      <c r="V1" s="96" t="s">
        <v>194</v>
      </c>
      <c r="W1" s="96"/>
      <c r="X1" s="96"/>
      <c r="Y1" s="96"/>
      <c r="Z1" s="74"/>
      <c r="AA1" s="96" t="s">
        <v>66</v>
      </c>
      <c r="AB1" s="96"/>
      <c r="AC1" s="96"/>
      <c r="AD1" s="96"/>
      <c r="AE1" s="74"/>
    </row>
    <row r="2" spans="1:31" x14ac:dyDescent="0.25">
      <c r="A2" s="74"/>
      <c r="B2" s="76">
        <v>42718</v>
      </c>
      <c r="C2" s="79" t="s">
        <v>184</v>
      </c>
      <c r="D2" s="74"/>
      <c r="E2" s="77">
        <v>26.25</v>
      </c>
      <c r="F2" s="78"/>
      <c r="G2" s="76">
        <v>42675</v>
      </c>
      <c r="H2" s="79" t="s">
        <v>187</v>
      </c>
      <c r="I2" s="74"/>
      <c r="J2" s="77">
        <v>35.21</v>
      </c>
      <c r="K2" s="78"/>
      <c r="L2" s="76">
        <v>42675</v>
      </c>
      <c r="M2" s="79" t="s">
        <v>188</v>
      </c>
      <c r="N2" s="74"/>
      <c r="O2" s="77">
        <v>30.1</v>
      </c>
      <c r="P2" s="78"/>
      <c r="Q2" s="76">
        <v>42864</v>
      </c>
      <c r="R2" s="79" t="s">
        <v>191</v>
      </c>
      <c r="S2" s="74"/>
      <c r="T2" s="77">
        <v>30.26</v>
      </c>
      <c r="U2" s="78"/>
      <c r="V2" s="76">
        <v>42834</v>
      </c>
      <c r="W2" s="79" t="s">
        <v>56</v>
      </c>
      <c r="X2" s="74"/>
      <c r="Y2" s="77">
        <v>70</v>
      </c>
      <c r="Z2" s="78"/>
      <c r="AA2" s="76">
        <v>42971</v>
      </c>
      <c r="AB2" s="79" t="s">
        <v>67</v>
      </c>
      <c r="AC2" s="74"/>
      <c r="AD2" s="77">
        <v>40.369999999999997</v>
      </c>
      <c r="AE2" s="78"/>
    </row>
    <row r="3" spans="1:31" x14ac:dyDescent="0.25">
      <c r="A3" s="74"/>
      <c r="B3" s="76">
        <v>42766</v>
      </c>
      <c r="C3" s="79" t="s">
        <v>50</v>
      </c>
      <c r="D3" s="74"/>
      <c r="E3" s="77">
        <v>275</v>
      </c>
      <c r="F3" s="78"/>
      <c r="G3" s="76">
        <v>42766</v>
      </c>
      <c r="H3" s="79" t="s">
        <v>49</v>
      </c>
      <c r="I3" s="74"/>
      <c r="J3" s="77">
        <v>15</v>
      </c>
      <c r="K3" s="78"/>
      <c r="L3" s="76">
        <v>42675</v>
      </c>
      <c r="M3" s="79" t="s">
        <v>189</v>
      </c>
      <c r="N3" s="74"/>
      <c r="O3" s="77">
        <v>24.95</v>
      </c>
      <c r="P3" s="78"/>
      <c r="Q3" s="76">
        <v>42943</v>
      </c>
      <c r="R3" s="79" t="s">
        <v>192</v>
      </c>
      <c r="S3" s="74"/>
      <c r="T3" s="77">
        <v>8.39</v>
      </c>
      <c r="U3" s="78"/>
      <c r="V3" s="76">
        <v>42958</v>
      </c>
      <c r="W3" s="79" t="s">
        <v>63</v>
      </c>
      <c r="X3" s="74"/>
      <c r="Y3" s="77">
        <v>70</v>
      </c>
      <c r="Z3" s="78"/>
      <c r="AA3" s="76">
        <v>42971</v>
      </c>
      <c r="AB3" s="79" t="s">
        <v>68</v>
      </c>
      <c r="AC3" s="74"/>
      <c r="AD3" s="77">
        <v>40.369999999999997</v>
      </c>
      <c r="AE3" s="78"/>
    </row>
    <row r="4" spans="1:31" x14ac:dyDescent="0.25">
      <c r="A4" s="74"/>
      <c r="B4" s="76">
        <v>42975</v>
      </c>
      <c r="C4" s="79" t="s">
        <v>83</v>
      </c>
      <c r="D4" s="74"/>
      <c r="E4" s="77">
        <v>11.25</v>
      </c>
      <c r="F4" s="78"/>
      <c r="G4" s="76">
        <v>42822</v>
      </c>
      <c r="H4" s="79" t="s">
        <v>54</v>
      </c>
      <c r="I4" s="74"/>
      <c r="J4" s="77">
        <v>27.9</v>
      </c>
      <c r="K4" s="78"/>
      <c r="L4" s="76">
        <v>42896</v>
      </c>
      <c r="M4" s="18" t="s">
        <v>195</v>
      </c>
      <c r="N4" s="74"/>
      <c r="O4" s="77">
        <v>15.39</v>
      </c>
      <c r="P4" s="78"/>
      <c r="S4" s="74"/>
      <c r="U4" s="78"/>
      <c r="V4" s="76">
        <v>42958</v>
      </c>
      <c r="W4" s="79" t="s">
        <v>64</v>
      </c>
      <c r="X4" s="74"/>
      <c r="Y4" s="77">
        <v>70</v>
      </c>
      <c r="Z4" s="78"/>
      <c r="AA4" s="76">
        <v>42971</v>
      </c>
      <c r="AB4" s="79" t="s">
        <v>69</v>
      </c>
      <c r="AC4" s="74"/>
      <c r="AD4" s="77">
        <v>40.36</v>
      </c>
      <c r="AE4" s="78"/>
    </row>
    <row r="5" spans="1:31" x14ac:dyDescent="0.25">
      <c r="A5" s="74"/>
      <c r="B5" s="76">
        <v>42851</v>
      </c>
      <c r="C5" s="79" t="s">
        <v>190</v>
      </c>
      <c r="D5" s="74"/>
      <c r="E5" s="77">
        <v>25.5</v>
      </c>
      <c r="F5" s="78"/>
      <c r="G5" s="76">
        <v>42832</v>
      </c>
      <c r="H5" s="79" t="s">
        <v>55</v>
      </c>
      <c r="I5" s="74"/>
      <c r="J5" s="77">
        <v>20</v>
      </c>
      <c r="K5" s="78"/>
      <c r="N5" s="74"/>
      <c r="P5" s="78"/>
      <c r="S5" s="74"/>
      <c r="U5" s="78"/>
      <c r="V5" s="76">
        <v>42958</v>
      </c>
      <c r="W5" s="79" t="s">
        <v>65</v>
      </c>
      <c r="X5" s="74"/>
      <c r="Y5" s="77">
        <v>70</v>
      </c>
      <c r="Z5" s="78"/>
      <c r="AA5" s="76">
        <v>42971</v>
      </c>
      <c r="AB5" s="79" t="s">
        <v>70</v>
      </c>
      <c r="AC5" s="74"/>
      <c r="AD5" s="77">
        <v>40.36</v>
      </c>
      <c r="AE5" s="78"/>
    </row>
    <row r="6" spans="1:31" x14ac:dyDescent="0.25">
      <c r="A6" s="74"/>
      <c r="D6" s="74"/>
      <c r="F6" s="78"/>
      <c r="G6" s="76">
        <v>42837</v>
      </c>
      <c r="H6" s="79" t="s">
        <v>57</v>
      </c>
      <c r="I6" s="74"/>
      <c r="J6" s="77">
        <v>4.9000000000000004</v>
      </c>
      <c r="K6" s="78"/>
      <c r="N6" s="74"/>
      <c r="P6" s="78"/>
      <c r="S6" s="74"/>
      <c r="U6" s="78"/>
      <c r="V6" s="76">
        <v>42973</v>
      </c>
      <c r="W6" s="79" t="s">
        <v>82</v>
      </c>
      <c r="X6" s="74"/>
      <c r="Y6" s="77">
        <v>70</v>
      </c>
      <c r="Z6" s="78"/>
      <c r="AA6" s="76">
        <v>42971</v>
      </c>
      <c r="AB6" s="79" t="s">
        <v>71</v>
      </c>
      <c r="AC6" s="74"/>
      <c r="AD6" s="77">
        <v>40.369999999999997</v>
      </c>
      <c r="AE6" s="78"/>
    </row>
    <row r="7" spans="1:31" x14ac:dyDescent="0.25">
      <c r="A7" s="74"/>
      <c r="D7" s="74"/>
      <c r="F7" s="78"/>
      <c r="I7" s="74"/>
      <c r="K7" s="78"/>
      <c r="N7" s="74"/>
      <c r="P7" s="78"/>
      <c r="S7" s="74"/>
      <c r="U7" s="78"/>
      <c r="X7" s="74"/>
      <c r="Z7" s="78"/>
      <c r="AA7" s="76">
        <v>42971</v>
      </c>
      <c r="AB7" s="79" t="s">
        <v>72</v>
      </c>
      <c r="AC7" s="74"/>
      <c r="AD7" s="77">
        <v>40.369999999999997</v>
      </c>
      <c r="AE7" s="78"/>
    </row>
    <row r="8" spans="1:31" x14ac:dyDescent="0.25">
      <c r="A8" s="74"/>
      <c r="D8" s="74"/>
      <c r="F8" s="78"/>
      <c r="I8" s="74"/>
      <c r="K8" s="78"/>
      <c r="N8" s="74"/>
      <c r="P8" s="78"/>
      <c r="S8" s="74"/>
      <c r="U8" s="78"/>
      <c r="X8" s="74"/>
      <c r="Z8" s="78"/>
      <c r="AA8" s="76">
        <v>42971</v>
      </c>
      <c r="AB8" s="79" t="s">
        <v>73</v>
      </c>
      <c r="AC8" s="74"/>
      <c r="AD8" s="77">
        <v>40.369999999999997</v>
      </c>
      <c r="AE8" s="78"/>
    </row>
    <row r="9" spans="1:31" x14ac:dyDescent="0.25">
      <c r="A9" s="74"/>
      <c r="D9" s="74"/>
      <c r="F9" s="78"/>
      <c r="I9" s="74"/>
      <c r="K9" s="78"/>
      <c r="N9" s="74"/>
      <c r="P9" s="78"/>
      <c r="S9" s="74"/>
      <c r="U9" s="78"/>
      <c r="X9" s="74"/>
      <c r="Z9" s="78"/>
      <c r="AA9" s="76">
        <v>42971</v>
      </c>
      <c r="AB9" s="79" t="s">
        <v>74</v>
      </c>
      <c r="AC9" s="74"/>
      <c r="AD9" s="77">
        <v>40.369999999999997</v>
      </c>
      <c r="AE9" s="78"/>
    </row>
    <row r="10" spans="1:31" x14ac:dyDescent="0.25">
      <c r="A10" s="74"/>
      <c r="D10" s="74"/>
      <c r="F10" s="78"/>
      <c r="I10" s="74"/>
      <c r="K10" s="78"/>
      <c r="N10" s="74"/>
      <c r="P10" s="78"/>
      <c r="S10" s="74"/>
      <c r="U10" s="78"/>
      <c r="X10" s="74"/>
      <c r="Z10" s="78"/>
      <c r="AA10" s="76">
        <v>42971</v>
      </c>
      <c r="AB10" s="79" t="s">
        <v>75</v>
      </c>
      <c r="AC10" s="74"/>
      <c r="AD10" s="77">
        <v>40.36</v>
      </c>
      <c r="AE10" s="78"/>
    </row>
    <row r="11" spans="1:31" x14ac:dyDescent="0.25">
      <c r="A11" s="74"/>
      <c r="D11" s="74"/>
      <c r="F11" s="78"/>
      <c r="I11" s="74"/>
      <c r="K11" s="78"/>
      <c r="N11" s="74"/>
      <c r="P11" s="78"/>
      <c r="S11" s="74"/>
      <c r="U11" s="78"/>
      <c r="X11" s="74"/>
      <c r="Z11" s="78"/>
      <c r="AA11" s="76">
        <v>42971</v>
      </c>
      <c r="AB11" s="79" t="s">
        <v>76</v>
      </c>
      <c r="AC11" s="74"/>
      <c r="AD11" s="77">
        <v>40.369999999999997</v>
      </c>
      <c r="AE11" s="78"/>
    </row>
    <row r="12" spans="1:31" x14ac:dyDescent="0.25">
      <c r="A12" s="74"/>
      <c r="D12" s="74"/>
      <c r="F12" s="78"/>
      <c r="I12" s="74"/>
      <c r="K12" s="78"/>
      <c r="N12" s="74"/>
      <c r="P12" s="78"/>
      <c r="S12" s="74"/>
      <c r="U12" s="78"/>
      <c r="X12" s="74"/>
      <c r="Z12" s="78"/>
      <c r="AA12" s="76">
        <v>42971</v>
      </c>
      <c r="AB12" s="79" t="s">
        <v>75</v>
      </c>
      <c r="AC12" s="74"/>
      <c r="AD12" s="77">
        <v>40.369999999999997</v>
      </c>
      <c r="AE12" s="78"/>
    </row>
    <row r="13" spans="1:31" x14ac:dyDescent="0.25">
      <c r="A13" s="74"/>
      <c r="D13" s="74"/>
      <c r="F13" s="78"/>
      <c r="I13" s="74"/>
      <c r="K13" s="78"/>
      <c r="N13" s="74"/>
      <c r="P13" s="78"/>
      <c r="S13" s="74"/>
      <c r="U13" s="78"/>
      <c r="X13" s="74"/>
      <c r="Z13" s="78"/>
      <c r="AA13" s="76">
        <v>42971</v>
      </c>
      <c r="AB13" s="79" t="s">
        <v>77</v>
      </c>
      <c r="AC13" s="74"/>
      <c r="AD13" s="77">
        <v>40.369999999999997</v>
      </c>
      <c r="AE13" s="78"/>
    </row>
    <row r="14" spans="1:31" x14ac:dyDescent="0.25">
      <c r="A14" s="74"/>
      <c r="D14" s="74"/>
      <c r="F14" s="78"/>
      <c r="I14" s="74"/>
      <c r="K14" s="78"/>
      <c r="N14" s="74"/>
      <c r="P14" s="78"/>
      <c r="S14" s="74"/>
      <c r="U14" s="78"/>
      <c r="X14" s="74"/>
      <c r="Z14" s="78"/>
      <c r="AA14" s="76">
        <v>42971</v>
      </c>
      <c r="AB14" s="79" t="s">
        <v>79</v>
      </c>
      <c r="AC14" s="74"/>
      <c r="AD14" s="77">
        <v>40.369999999999997</v>
      </c>
      <c r="AE14" s="78"/>
    </row>
    <row r="15" spans="1:31" x14ac:dyDescent="0.25">
      <c r="A15" s="74"/>
      <c r="D15" s="74"/>
      <c r="F15" s="78"/>
      <c r="I15" s="74"/>
      <c r="K15" s="78"/>
      <c r="N15" s="74"/>
      <c r="P15" s="78"/>
      <c r="S15" s="74"/>
      <c r="U15" s="78"/>
      <c r="X15" s="74"/>
      <c r="Z15" s="78"/>
      <c r="AA15" s="76">
        <v>42971</v>
      </c>
      <c r="AB15" s="79" t="s">
        <v>78</v>
      </c>
      <c r="AC15" s="74"/>
      <c r="AD15" s="77">
        <v>40.369999999999997</v>
      </c>
      <c r="AE15" s="78"/>
    </row>
    <row r="16" spans="1:31" x14ac:dyDescent="0.25">
      <c r="A16" s="74"/>
      <c r="D16" s="74"/>
      <c r="F16" s="78"/>
      <c r="I16" s="74"/>
      <c r="K16" s="78"/>
      <c r="N16" s="74"/>
      <c r="P16" s="78"/>
      <c r="S16" s="74"/>
      <c r="U16" s="78"/>
      <c r="X16" s="74"/>
      <c r="Z16" s="78"/>
      <c r="AA16" s="76">
        <v>42971</v>
      </c>
      <c r="AB16" s="79" t="s">
        <v>80</v>
      </c>
      <c r="AC16" s="74"/>
      <c r="AD16" s="77">
        <v>40.369999999999997</v>
      </c>
      <c r="AE16" s="78"/>
    </row>
    <row r="17" spans="1:31" x14ac:dyDescent="0.25">
      <c r="A17" s="74"/>
      <c r="D17" s="74"/>
      <c r="F17" s="78"/>
      <c r="I17" s="74"/>
      <c r="K17" s="78"/>
      <c r="N17" s="74"/>
      <c r="P17" s="78"/>
      <c r="S17" s="74"/>
      <c r="U17" s="78"/>
      <c r="X17" s="74"/>
      <c r="Z17" s="78"/>
      <c r="AA17" s="76">
        <v>42971</v>
      </c>
      <c r="AB17" s="79" t="s">
        <v>81</v>
      </c>
      <c r="AC17" s="74"/>
      <c r="AD17" s="77">
        <v>40.369999999999997</v>
      </c>
      <c r="AE17" s="78"/>
    </row>
    <row r="18" spans="1:31" x14ac:dyDescent="0.25">
      <c r="A18" s="74"/>
      <c r="D18" s="74"/>
      <c r="F18" s="78"/>
      <c r="I18" s="74"/>
      <c r="K18" s="78"/>
      <c r="N18" s="74"/>
      <c r="P18" s="78"/>
      <c r="S18" s="74"/>
      <c r="U18" s="78"/>
      <c r="X18" s="74"/>
      <c r="Z18" s="78"/>
      <c r="AA18" s="76">
        <v>42971</v>
      </c>
      <c r="AB18" s="79" t="s">
        <v>85</v>
      </c>
      <c r="AC18" s="74"/>
      <c r="AD18" s="77">
        <v>40.369999999999997</v>
      </c>
      <c r="AE18" s="78"/>
    </row>
    <row r="19" spans="1:31" x14ac:dyDescent="0.25">
      <c r="A19" s="74"/>
      <c r="B19" s="80"/>
      <c r="C19" s="74"/>
      <c r="D19" s="74"/>
      <c r="E19" s="81"/>
      <c r="F19" s="74"/>
      <c r="G19" s="80"/>
      <c r="H19" s="74"/>
      <c r="I19" s="74"/>
      <c r="J19" s="81"/>
      <c r="K19" s="74"/>
      <c r="L19" s="80"/>
      <c r="M19" s="74"/>
      <c r="N19" s="74"/>
      <c r="O19" s="81"/>
      <c r="P19" s="74"/>
      <c r="Q19" s="80"/>
      <c r="R19" s="74"/>
      <c r="S19" s="74"/>
      <c r="T19" s="81"/>
      <c r="U19" s="74"/>
      <c r="V19" s="80"/>
      <c r="W19" s="74"/>
      <c r="X19" s="74"/>
      <c r="Y19" s="81"/>
      <c r="Z19" s="74"/>
      <c r="AA19" s="80"/>
      <c r="AB19" s="74"/>
      <c r="AC19" s="74"/>
      <c r="AD19" s="81"/>
      <c r="AE19" s="74"/>
    </row>
    <row r="20" spans="1:31" x14ac:dyDescent="0.25">
      <c r="A20" s="74"/>
      <c r="B20" s="95" t="s">
        <v>181</v>
      </c>
      <c r="C20" s="95"/>
      <c r="D20" s="82"/>
      <c r="E20" s="83">
        <f>SUM(E2:E19)</f>
        <v>338</v>
      </c>
      <c r="F20" s="74"/>
      <c r="G20" s="95" t="s">
        <v>181</v>
      </c>
      <c r="H20" s="95"/>
      <c r="I20" s="82"/>
      <c r="J20" s="83">
        <f>SUM(J2:J19)</f>
        <v>103.01</v>
      </c>
      <c r="K20" s="74"/>
      <c r="L20" s="95" t="s">
        <v>181</v>
      </c>
      <c r="M20" s="95"/>
      <c r="N20" s="82"/>
      <c r="O20" s="83">
        <f>SUM(O2:O19)</f>
        <v>70.44</v>
      </c>
      <c r="P20" s="74"/>
      <c r="Q20" s="95" t="s">
        <v>181</v>
      </c>
      <c r="R20" s="95"/>
      <c r="S20" s="82"/>
      <c r="T20" s="83">
        <f>SUM(T2:T19)</f>
        <v>38.650000000000006</v>
      </c>
      <c r="U20" s="74"/>
      <c r="V20" s="95" t="s">
        <v>181</v>
      </c>
      <c r="W20" s="95"/>
      <c r="X20" s="82"/>
      <c r="Y20" s="83">
        <f>SUM(Y2:Y19)</f>
        <v>350</v>
      </c>
      <c r="Z20" s="74"/>
      <c r="AA20" s="84" t="s">
        <v>181</v>
      </c>
      <c r="AB20" s="84"/>
      <c r="AC20" s="82"/>
      <c r="AD20" s="83">
        <f>SUM(AD2:AD19)</f>
        <v>686.26</v>
      </c>
      <c r="AE20" s="74"/>
    </row>
    <row r="21" spans="1:31" x14ac:dyDescent="0.25">
      <c r="A21" s="74"/>
      <c r="B21" s="80"/>
      <c r="C21" s="74"/>
      <c r="D21" s="74"/>
      <c r="E21" s="81"/>
      <c r="F21" s="74"/>
      <c r="G21" s="80"/>
      <c r="H21" s="74"/>
      <c r="I21" s="74"/>
      <c r="J21" s="81"/>
      <c r="K21" s="74"/>
      <c r="L21" s="80"/>
      <c r="M21" s="74"/>
      <c r="N21" s="74"/>
      <c r="O21" s="81"/>
      <c r="P21" s="74"/>
      <c r="Q21" s="80"/>
      <c r="R21" s="74"/>
      <c r="S21" s="74"/>
      <c r="T21" s="81"/>
      <c r="U21" s="74"/>
      <c r="V21" s="80"/>
      <c r="W21" s="74"/>
      <c r="X21" s="74"/>
      <c r="Y21" s="81"/>
      <c r="Z21" s="74"/>
      <c r="AA21" s="80"/>
      <c r="AB21" s="74"/>
      <c r="AC21" s="74"/>
      <c r="AD21" s="81"/>
      <c r="AE21" s="74"/>
    </row>
    <row r="22" spans="1:31" x14ac:dyDescent="0.25">
      <c r="B22" s="85"/>
      <c r="C22" s="75"/>
      <c r="E22" s="86"/>
      <c r="G22" s="85"/>
      <c r="H22" s="75"/>
      <c r="J22" s="86"/>
      <c r="L22" s="85"/>
      <c r="M22" s="75"/>
      <c r="O22" s="86"/>
      <c r="Q22" s="85"/>
      <c r="R22" s="75"/>
      <c r="T22" s="86"/>
      <c r="V22" s="85"/>
      <c r="W22" s="75"/>
      <c r="Y22" s="86"/>
      <c r="Z22" s="74"/>
      <c r="AA22" s="95" t="s">
        <v>193</v>
      </c>
      <c r="AB22" s="95"/>
      <c r="AC22" s="82"/>
      <c r="AD22" s="83">
        <f>AD20+Y20+T20+O20+J20+E20</f>
        <v>1586.3600000000001</v>
      </c>
      <c r="AE22" s="74"/>
    </row>
    <row r="23" spans="1:31" x14ac:dyDescent="0.25">
      <c r="B23" s="85"/>
      <c r="C23" s="75"/>
      <c r="E23" s="86"/>
      <c r="G23" s="85"/>
      <c r="H23" s="75"/>
      <c r="J23" s="86"/>
      <c r="L23" s="85"/>
      <c r="M23" s="75"/>
      <c r="O23" s="86"/>
      <c r="Q23" s="85"/>
      <c r="R23" s="75"/>
      <c r="T23" s="86"/>
      <c r="V23" s="85"/>
      <c r="W23" s="75"/>
      <c r="Y23" s="86"/>
      <c r="Z23" s="74"/>
      <c r="AA23" s="80"/>
      <c r="AB23" s="74"/>
      <c r="AC23" s="74"/>
      <c r="AD23" s="81"/>
      <c r="AE23" s="74"/>
    </row>
  </sheetData>
  <sortState ref="G2:J8">
    <sortCondition ref="G2:G8"/>
  </sortState>
  <mergeCells count="12">
    <mergeCell ref="AA22:AB22"/>
    <mergeCell ref="B1:E1"/>
    <mergeCell ref="L1:O1"/>
    <mergeCell ref="Q1:T1"/>
    <mergeCell ref="V1:Y1"/>
    <mergeCell ref="B20:C20"/>
    <mergeCell ref="AA1:AD1"/>
    <mergeCell ref="G1:J1"/>
    <mergeCell ref="G20:H20"/>
    <mergeCell ref="L20:M20"/>
    <mergeCell ref="Q20:R20"/>
    <mergeCell ref="V20:W2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Cash</vt:lpstr>
      <vt:lpstr>Bank Account</vt:lpstr>
      <vt:lpstr>Incomes</vt:lpstr>
      <vt:lpstr>Expenses</vt:lpstr>
      <vt:lpstr>Cash!Print_Area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Robinson</dc:creator>
  <cp:lastModifiedBy>Michael Collins</cp:lastModifiedBy>
  <cp:lastPrinted>2017-10-27T21:56:35Z</cp:lastPrinted>
  <dcterms:created xsi:type="dcterms:W3CDTF">2017-09-24T21:32:13Z</dcterms:created>
  <dcterms:modified xsi:type="dcterms:W3CDTF">2018-01-12T14:02:21Z</dcterms:modified>
</cp:coreProperties>
</file>